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0" windowWidth="15570" windowHeight="12315" tabRatio="614" firstSheet="1" activeTab="1"/>
  </bookViews>
  <sheets>
    <sheet name="Рекапитулация" sheetId="12" r:id="rId1"/>
    <sheet name="All" sheetId="13" r:id="rId2"/>
  </sheets>
  <definedNames>
    <definedName name="_xlnm.Print_Area" localSheetId="1">All!$A$1:$F$308</definedName>
    <definedName name="_xlnm.Print_Titles" localSheetId="1">All!$7:$7</definedName>
  </definedNames>
  <calcPr calcId="145621"/>
</workbook>
</file>

<file path=xl/calcChain.xml><?xml version="1.0" encoding="utf-8"?>
<calcChain xmlns="http://schemas.openxmlformats.org/spreadsheetml/2006/main">
  <c r="D238" i="13" l="1"/>
  <c r="B237" i="13"/>
  <c r="B236" i="13"/>
  <c r="B235" i="13"/>
  <c r="B234" i="13"/>
  <c r="B233" i="13"/>
  <c r="B232" i="13"/>
  <c r="B231" i="13"/>
  <c r="B230" i="13"/>
  <c r="B229" i="13"/>
  <c r="B228" i="13"/>
  <c r="B227" i="13"/>
  <c r="B226" i="13"/>
  <c r="B225" i="13"/>
  <c r="B224" i="13"/>
  <c r="B222" i="13"/>
  <c r="B221" i="13"/>
  <c r="B220" i="13"/>
  <c r="B219" i="13"/>
  <c r="B218" i="13"/>
  <c r="B217" i="13"/>
  <c r="B216" i="13"/>
  <c r="B215" i="13"/>
  <c r="B214" i="13"/>
  <c r="B213" i="13"/>
  <c r="B212" i="13"/>
  <c r="B211" i="13"/>
  <c r="B210" i="13"/>
  <c r="B209" i="13"/>
  <c r="B208" i="13"/>
  <c r="B207" i="13"/>
  <c r="B206" i="13"/>
  <c r="A206" i="13"/>
  <c r="A207" i="13" s="1"/>
  <c r="A208" i="13" s="1"/>
  <c r="A209" i="13" s="1"/>
  <c r="A210" i="13" s="1"/>
  <c r="A211" i="13" s="1"/>
  <c r="A212" i="13" s="1"/>
  <c r="A213" i="13" s="1"/>
  <c r="A214" i="13" s="1"/>
  <c r="A215" i="13" s="1"/>
  <c r="A216" i="13" s="1"/>
  <c r="A217" i="13" s="1"/>
  <c r="A218" i="13" s="1"/>
  <c r="A219" i="13" s="1"/>
  <c r="A220" i="13" s="1"/>
  <c r="A221" i="13" s="1"/>
  <c r="A222"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B204" i="13"/>
  <c r="B203" i="13"/>
  <c r="B202" i="13"/>
  <c r="B201" i="13"/>
  <c r="B200" i="13"/>
  <c r="B199" i="13"/>
  <c r="B198" i="13"/>
  <c r="B197" i="13"/>
  <c r="B196" i="13"/>
  <c r="B195" i="13"/>
  <c r="B194" i="13"/>
  <c r="B193" i="13"/>
  <c r="A122" i="13"/>
  <c r="A123" i="13" s="1"/>
  <c r="A124" i="13" s="1"/>
  <c r="A98" i="13"/>
  <c r="A99" i="13" s="1"/>
  <c r="A100" i="13" s="1"/>
  <c r="A101" i="13" s="1"/>
  <c r="A102" i="13" s="1"/>
  <c r="A90" i="13"/>
  <c r="A91" i="13" s="1"/>
  <c r="A92" i="13" s="1"/>
  <c r="A93" i="13" s="1"/>
  <c r="A94" i="13" s="1"/>
  <c r="A95" i="13" s="1"/>
  <c r="D59" i="13"/>
  <c r="D58" i="13"/>
  <c r="D32" i="13"/>
  <c r="D14" i="13"/>
  <c r="A12" i="13"/>
  <c r="A13" i="13" s="1"/>
  <c r="A14" i="13" s="1"/>
  <c r="A15" i="13" s="1"/>
  <c r="A16" i="13" s="1"/>
  <c r="A17" i="13" s="1"/>
  <c r="A18" i="13" s="1"/>
  <c r="A19" i="13" s="1"/>
  <c r="A20" i="13" s="1"/>
  <c r="A21" i="13" s="1"/>
  <c r="A22" i="13" s="1"/>
  <c r="A23" i="13" s="1"/>
  <c r="A24" i="13" s="1"/>
  <c r="A25" i="13" s="1"/>
  <c r="A26" i="13" s="1"/>
  <c r="A27" i="13" s="1"/>
  <c r="A28" i="13" s="1"/>
  <c r="A29" i="13" s="1"/>
  <c r="A31" i="13" s="1"/>
  <c r="C10" i="12"/>
  <c r="C11" i="12"/>
  <c r="C8" i="12"/>
  <c r="C9" i="12"/>
  <c r="C13" i="12"/>
  <c r="C12" i="12"/>
  <c r="C14" i="12" l="1"/>
  <c r="C15" i="12" s="1"/>
  <c r="A33" i="13"/>
  <c r="A35" i="13" s="1"/>
  <c r="A37" i="13" s="1"/>
  <c r="A39" i="13" s="1"/>
  <c r="A41" i="13" s="1"/>
  <c r="A43" i="13" s="1"/>
  <c r="A45" i="13" s="1"/>
  <c r="A47" i="13" s="1"/>
  <c r="A49" i="13" s="1"/>
  <c r="A51" i="13" s="1"/>
  <c r="A53" i="13" s="1"/>
  <c r="A55" i="13" s="1"/>
  <c r="A57" i="13" s="1"/>
  <c r="A59" i="13" s="1"/>
  <c r="A32" i="13"/>
  <c r="A34" i="13" s="1"/>
  <c r="A36" i="13" s="1"/>
  <c r="A38" i="13" s="1"/>
  <c r="A40" i="13" s="1"/>
  <c r="A42" i="13" s="1"/>
  <c r="A44" i="13" s="1"/>
  <c r="A46" i="13" s="1"/>
  <c r="A48" i="13" s="1"/>
  <c r="A50" i="13" s="1"/>
  <c r="A52" i="13" s="1"/>
  <c r="A54" i="13" s="1"/>
  <c r="A56" i="13" s="1"/>
  <c r="A58" i="13" s="1"/>
  <c r="A60"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C16" i="12" l="1"/>
  <c r="C17" i="12" s="1"/>
</calcChain>
</file>

<file path=xl/sharedStrings.xml><?xml version="1.0" encoding="utf-8"?>
<sst xmlns="http://schemas.openxmlformats.org/spreadsheetml/2006/main" count="642" uniqueCount="358">
  <si>
    <t>Конструктивна</t>
  </si>
  <si>
    <t>Изкоп</t>
  </si>
  <si>
    <t>Подложен бетон В10</t>
  </si>
  <si>
    <t>м2</t>
  </si>
  <si>
    <t>kg</t>
  </si>
  <si>
    <t>Част Eлектрическа</t>
  </si>
  <si>
    <t>Възложител: ОБЩИНА СЛИВЕН</t>
  </si>
  <si>
    <t>Направа на изкоп 0.6/0.4 за полагане на кабел НН</t>
  </si>
  <si>
    <t>Изтегляне на кабел в тръба</t>
  </si>
  <si>
    <t>Доставка на парков осветител - LED 30 W IP44, комплект със стоманен стълб с Н=3.5м (поцинкован)</t>
  </si>
  <si>
    <t>Доставка на уличен осветител - LED 40 W IP44, комплект със стоманен стълб с Н= 6м (поцинкован)</t>
  </si>
  <si>
    <t>Доставка на градински осветител  тип "Глобус" - LED 1х9.5W с пластмасов стълб и основа Н=1.2 м</t>
  </si>
  <si>
    <t>Монтаж и свързване на парков осветител 1х30W върху ст.стълб Н=3.5м, включително отвесиране, бетониране и направа на заземление на стълб с 1бр.концентричен заземител с дължина L=1.5м</t>
  </si>
  <si>
    <t>Монтаж и свързване на уличен осветител 1х40W върху стом. стълб Н=6м, включително отвесиране, бетониране и направа на заземление на стълб с 1бр.концентричен заземител с дължина L=1.5м</t>
  </si>
  <si>
    <t>Доставка и полагане на кабел СВТ 3х2,5 мм2</t>
  </si>
  <si>
    <t>Масов изкоп отнемане на хумустен слой</t>
  </si>
  <si>
    <t>Масов изкоп за подравняване на строителната площадка</t>
  </si>
  <si>
    <t>Транспорт на изкопани земни маси до 20 км</t>
  </si>
  <si>
    <t>Временно Водоснабдявате</t>
  </si>
  <si>
    <t>Информационни табели</t>
  </si>
  <si>
    <t>7.1 фургон за съблекални</t>
  </si>
  <si>
    <t>7.2 фургон за канцеларии</t>
  </si>
  <si>
    <t>7.3 фургон за инвентарен склад</t>
  </si>
  <si>
    <t>Бетонова площадка за почистване на механизация</t>
  </si>
  <si>
    <t>м1</t>
  </si>
  <si>
    <t>Площадка за открити складове</t>
  </si>
  <si>
    <t>Коли- чество</t>
  </si>
  <si>
    <t>Стойност
(лева)</t>
  </si>
  <si>
    <t>Ед. цена 
(лева)</t>
  </si>
  <si>
    <t>Временно Електроснабдяване и осветление-табло</t>
  </si>
  <si>
    <t>Транспорт, монтаж и демонтаж на фургони:</t>
  </si>
  <si>
    <t>Транспорт, монтаж и демонтаж на химически тоалетни - наем и поддръжка за периода на строежа</t>
  </si>
  <si>
    <t>Транспорт, монтаж и демонтаж на временна ограда</t>
  </si>
  <si>
    <t>Доставка, полагане и свързване на кабел СВТ 3х4 мм2</t>
  </si>
  <si>
    <t>Доставка, полагане и свързване на кабел СВТ 5х6 мм2</t>
  </si>
  <si>
    <t>Доставка, полагане и свързване на кабел СВТ 5х10 мм2</t>
  </si>
  <si>
    <t>Доставка, монтаж и свързване на LED плафониера 1х10W комплект с датчик за присъствие за осветление на тоалетна</t>
  </si>
  <si>
    <t>Измерване на точка от защитното заземление</t>
  </si>
  <si>
    <t>Описание на строително-монтажни работи</t>
  </si>
  <si>
    <t>№ по ред</t>
  </si>
  <si>
    <t>Непредвидени разходи в размер до 10% от СМР</t>
  </si>
  <si>
    <t>м</t>
  </si>
  <si>
    <t>бр.</t>
  </si>
  <si>
    <t>ВСИЧКО с 20% ДДС</t>
  </si>
  <si>
    <t>м3</t>
  </si>
  <si>
    <t xml:space="preserve">  </t>
  </si>
  <si>
    <t>Алеи</t>
  </si>
  <si>
    <t>Изкоп в земни почви - машинен</t>
  </si>
  <si>
    <t>Изкоп за подравняване - ръчно</t>
  </si>
  <si>
    <t>Трамбоване на земна основа</t>
  </si>
  <si>
    <t>Пътни ивици на циментов разтвор</t>
  </si>
  <si>
    <t>Пътни бордюри</t>
  </si>
  <si>
    <t>Градински бордюри на циментов разтвор</t>
  </si>
  <si>
    <t>Настилка с уплътнен трошен камък - фракция 4 - 12 мм (дебелина 10 см)</t>
  </si>
  <si>
    <t>Настилка с тротоарни павета на пясъчна подложка</t>
  </si>
  <si>
    <t>Битумизиран трошен камък (баластра)</t>
  </si>
  <si>
    <t>Асфалтова настилка - 4 см</t>
  </si>
  <si>
    <t>Шлайфана двойно армирана бетонова настилка - 10 см</t>
  </si>
  <si>
    <t>Настилка на алея за бягане - саморазливна акрилна</t>
  </si>
  <si>
    <t>Доставка и монтаж на малки архитектурни елементи - чешми</t>
  </si>
  <si>
    <t>Доставка и монтаж на кошчета за отпадъци</t>
  </si>
  <si>
    <t>Доставка и монтаж на обозначителни табели и надписи</t>
  </si>
  <si>
    <t>Площадки за игра на открито</t>
  </si>
  <si>
    <t>Изкоп в земни почви - машинно</t>
  </si>
  <si>
    <t>Изкоп за подравняване</t>
  </si>
  <si>
    <t>Каучукови бордюри</t>
  </si>
  <si>
    <t>Настилка с уплътнен трошен камък - фракция (дебелина 20 см)</t>
  </si>
  <si>
    <t>Настилка с уплътнен трошен камък - фракция (дебелина 10 см)</t>
  </si>
  <si>
    <t>Настилка с ударопоглъщащи плочи (каучукови или тартанови) 20 мм</t>
  </si>
  <si>
    <t>Настилка с ударопоглъщащи плочи (каучукови или тартанови) 40 мм</t>
  </si>
  <si>
    <t xml:space="preserve">Настилка с тротоарни павета </t>
  </si>
  <si>
    <t>Настилка с изкуствена трева вкл. подложка  shok pad 8 мм</t>
  </si>
  <si>
    <t>Настилка - полиуретанова спортна (10 - 14) мм включително разчертаване на спортната площадка</t>
  </si>
  <si>
    <t>Доставка и монтаж на баскетболен кош</t>
  </si>
  <si>
    <t>Доставка и монтаж на носещи мачти за волейболна мрежа</t>
  </si>
  <si>
    <t xml:space="preserve">Доставка и монтаж на метални пана за ограда (праховобоядисани или с PVC покритие) </t>
  </si>
  <si>
    <t xml:space="preserve">Импрегниране на видими бетонови повърхности на ограда </t>
  </si>
  <si>
    <t>Доставка и монтаж на декоративна ограда</t>
  </si>
  <si>
    <t>Доставка и монтаж на комплексно съоръжение за детски игри</t>
  </si>
  <si>
    <t>Доставка и монтаж на люлки тип везна</t>
  </si>
  <si>
    <t>Доставка и монтаж на люлки тип махало</t>
  </si>
  <si>
    <t>Доставка и монтаж на въртележки</t>
  </si>
  <si>
    <t>Доставка и монтаж на оборудване за фитнес</t>
  </si>
  <si>
    <t>Доставка и монтаж на информационни табели</t>
  </si>
  <si>
    <t>Обществена WC</t>
  </si>
  <si>
    <t>Тухлена зидария на водоциментов разтвор с дебелина на зида 25 см</t>
  </si>
  <si>
    <t>Тухлена зидария на водоциментов разтвор с дебелина на зида 12 см</t>
  </si>
  <si>
    <t>Армирана циментова замазка по подове и покрив</t>
  </si>
  <si>
    <t>Хидроизолационна мембрана под бетонова настилка</t>
  </si>
  <si>
    <t>Хидроизолация по покрив от битумизирана мембрана в 2 пласта (вторият пласт защитен)</t>
  </si>
  <si>
    <t>Хидроизолация по надзид (борд)</t>
  </si>
  <si>
    <t>Обшивки и отводняване на покрива</t>
  </si>
  <si>
    <t>Обшивка с праховобоядисана (с PVC покритие) ламарина по надзид (борд)</t>
  </si>
  <si>
    <t>Система улуци  PVC с диаметър 100 мм</t>
  </si>
  <si>
    <t>Система водосточни тръби  PVC с диаметър 80 мм</t>
  </si>
  <si>
    <t>Вътрешна вароциментова мазилка по тухлени стени</t>
  </si>
  <si>
    <t xml:space="preserve">Циментова шпакловка по стоманобетонна плоча </t>
  </si>
  <si>
    <t>Облицовка с фаянс по стени</t>
  </si>
  <si>
    <t>Завършващ фаянсов корниз</t>
  </si>
  <si>
    <t>Настилка с подова керамика (теракот или гранитогрес)</t>
  </si>
  <si>
    <t>Топлоизолационна система по страници около отвори - (вкл. завършващи и ъглоохранителни профили)</t>
  </si>
  <si>
    <t>Топлоизолация по подове и покрив</t>
  </si>
  <si>
    <t>Доставка и монтаж на водоустойчив плот за мивки (вкл. PVC перваз) - 2 бр.</t>
  </si>
  <si>
    <t>Доставка и монтаж на прегради с вградени врати</t>
  </si>
  <si>
    <t>Доставка и монтаж на прозорец от  PVC профили и стъклопакет 24 мм</t>
  </si>
  <si>
    <t xml:space="preserve">Доставка и монтаж на врати от PVC  профили табли от водоустойчив MDF </t>
  </si>
  <si>
    <t xml:space="preserve">Доставка и монтаж на подпрозоречен корниз от  алуминиев профил (стоманен профил с PVC покритие )  </t>
  </si>
  <si>
    <t>Мултифункционална спортна площадка</t>
  </si>
  <si>
    <t>Кофраж за ивичен фундамент</t>
  </si>
  <si>
    <t>Армировъчни работи</t>
  </si>
  <si>
    <t>Бетон В20</t>
  </si>
  <si>
    <t xml:space="preserve">Доставка на стоманени колони </t>
  </si>
  <si>
    <t>Доставка на анкерни групи - плоча и анкери за бетон</t>
  </si>
  <si>
    <t>Монтаж на стоманени колони</t>
  </si>
  <si>
    <t>Обществена тоалетна</t>
  </si>
  <si>
    <t xml:space="preserve">Уплътняване на земна основа </t>
  </si>
  <si>
    <t>Кофражни работи</t>
  </si>
  <si>
    <t>Бетонови работи</t>
  </si>
  <si>
    <t>Обратен насип и трамбоване</t>
  </si>
  <si>
    <t>Машинен изкоп с багер 70%</t>
  </si>
  <si>
    <t>Тънък изкоп до 15 см с прехвърляне на земни почви 2 м</t>
  </si>
  <si>
    <t>Натоварване на земни почви с багер на транспорт</t>
  </si>
  <si>
    <t>Разриване на депо</t>
  </si>
  <si>
    <t>Доставка на баластра на депо</t>
  </si>
  <si>
    <t>Натоварване с багер на баластра за обратна засипка на 1 км</t>
  </si>
  <si>
    <t>Водочерпене с ел. Помпа</t>
  </si>
  <si>
    <t>мсм</t>
  </si>
  <si>
    <t>Направа на пясъчна възглавница</t>
  </si>
  <si>
    <t>Ръчно засипване на изкопа</t>
  </si>
  <si>
    <t>Обратно засипване с баластра и трамбоване през 20 см</t>
  </si>
  <si>
    <t>Механизирано уплътняване на изкопа</t>
  </si>
  <si>
    <t>Доставка и полагане на PEHD-тръби в готов изкоп</t>
  </si>
  <si>
    <t xml:space="preserve"> </t>
  </si>
  <si>
    <t>ф40</t>
  </si>
  <si>
    <t>ф32</t>
  </si>
  <si>
    <t>ф25</t>
  </si>
  <si>
    <t>Изпитване на водопровод</t>
  </si>
  <si>
    <t>Водомерна шахта по детайл</t>
  </si>
  <si>
    <t>бр</t>
  </si>
  <si>
    <t>СК ф1 1/4"</t>
  </si>
  <si>
    <t>Тр СК Ф40Ю</t>
  </si>
  <si>
    <t>Арматурна шахта</t>
  </si>
  <si>
    <t>Питейна фонтанка със СК</t>
  </si>
  <si>
    <t xml:space="preserve">Н= 120 -140 см </t>
  </si>
  <si>
    <t>Н= 120-140 см</t>
  </si>
  <si>
    <t>Н= 140-160 см</t>
  </si>
  <si>
    <t>Н= 120-130 см</t>
  </si>
  <si>
    <t xml:space="preserve"> Cupressus arizonica </t>
  </si>
  <si>
    <t xml:space="preserve"> Picea pungens</t>
  </si>
  <si>
    <t xml:space="preserve"> Pinus nigra</t>
  </si>
  <si>
    <t>Н= 150-170 см</t>
  </si>
  <si>
    <t xml:space="preserve"> Pinus strobus</t>
  </si>
  <si>
    <t xml:space="preserve"> Pseudotsuga menziesii</t>
  </si>
  <si>
    <t xml:space="preserve"> Thuja occidetalis</t>
  </si>
  <si>
    <t>Н= 100-120 см</t>
  </si>
  <si>
    <t xml:space="preserve"> Thuja orientalis </t>
  </si>
  <si>
    <t>Иглолистни храсти  дървета</t>
  </si>
  <si>
    <t xml:space="preserve">Широколистни дървета </t>
  </si>
  <si>
    <t xml:space="preserve">Acer platanoides </t>
  </si>
  <si>
    <t xml:space="preserve">Н= 220 -250 см </t>
  </si>
  <si>
    <t>Acer pseudoplatanus</t>
  </si>
  <si>
    <t>Н= 220-250 см</t>
  </si>
  <si>
    <t>Albizzia julibrissin</t>
  </si>
  <si>
    <t>Н= 200-240 см</t>
  </si>
  <si>
    <t>Betula pendula</t>
  </si>
  <si>
    <t>Н= 270-300 см</t>
  </si>
  <si>
    <t>Castanea sativa</t>
  </si>
  <si>
    <t xml:space="preserve">Н= 160 -180 см </t>
  </si>
  <si>
    <t>Cercis siliquastrum</t>
  </si>
  <si>
    <t>Н= 160-180 см</t>
  </si>
  <si>
    <t>Corylus colurna</t>
  </si>
  <si>
    <t>Fraxinus excelsior</t>
  </si>
  <si>
    <t>Н= 250-280 см</t>
  </si>
  <si>
    <t>Fraxinus ornus</t>
  </si>
  <si>
    <t xml:space="preserve">Н= 260-280 см </t>
  </si>
  <si>
    <t>Ginko biloba</t>
  </si>
  <si>
    <t>Н= 150-180 см</t>
  </si>
  <si>
    <t xml:space="preserve">Koelreuteria paniculata </t>
  </si>
  <si>
    <t xml:space="preserve">Liriodendron tulipifera </t>
  </si>
  <si>
    <t xml:space="preserve">Parrotia persica  </t>
  </si>
  <si>
    <t>Н= 180-200 см</t>
  </si>
  <si>
    <t>Tilia tomentosa</t>
  </si>
  <si>
    <t>Н= 200-220 см</t>
  </si>
  <si>
    <t>Quercus rubra</t>
  </si>
  <si>
    <t>Н= 220-240 см</t>
  </si>
  <si>
    <t>Platanus orientalis</t>
  </si>
  <si>
    <t xml:space="preserve">Н= 230 -250 см </t>
  </si>
  <si>
    <t>Ulmus leavis</t>
  </si>
  <si>
    <t xml:space="preserve">Н= 150 -170 см </t>
  </si>
  <si>
    <t xml:space="preserve">Juniperus horizontalis </t>
  </si>
  <si>
    <t xml:space="preserve">Н= 10 – 15 см </t>
  </si>
  <si>
    <t>Juniperus sabina</t>
  </si>
  <si>
    <t xml:space="preserve">Н= 20- 25 см </t>
  </si>
  <si>
    <t>Berberis julianae</t>
  </si>
  <si>
    <t xml:space="preserve">Н= 40 -50 см </t>
  </si>
  <si>
    <t>Berberis thunbergii</t>
  </si>
  <si>
    <t xml:space="preserve">Н= 60 -80 см </t>
  </si>
  <si>
    <t>Cornus mas</t>
  </si>
  <si>
    <t xml:space="preserve">Н= 60- 80 см </t>
  </si>
  <si>
    <t>Cotunis coggigria</t>
  </si>
  <si>
    <t xml:space="preserve">Н= 70-90 см </t>
  </si>
  <si>
    <t>Cotoneaster dammeri</t>
  </si>
  <si>
    <t xml:space="preserve">Н= 20 -30 см </t>
  </si>
  <si>
    <t>Ligustrum ovalifolium</t>
  </si>
  <si>
    <t>Mahonia aquifolium</t>
  </si>
  <si>
    <t>Spiraea japonica</t>
  </si>
  <si>
    <t xml:space="preserve">Н= 30 -35 см </t>
  </si>
  <si>
    <t>Spiraea x vanhouttei</t>
  </si>
  <si>
    <t>Syringa vulgaris</t>
  </si>
  <si>
    <t>Tamarix ramosissma</t>
  </si>
  <si>
    <t xml:space="preserve">Н= 70 -90 см </t>
  </si>
  <si>
    <t>Храсти</t>
  </si>
  <si>
    <t>Разпръсквач "PGP" 10 см , рег. сектор (40~360 º)</t>
  </si>
  <si>
    <t>Разпръсквач "SRM" 10 см , рег. сектор (40~360 º)</t>
  </si>
  <si>
    <t>Разпръсквач "PS Ultra" 10см + дюза "MP100090", радиус 2.5 - 4.6 м., рег. сектор (90~210 º), тъмночервена</t>
  </si>
  <si>
    <t>Разпръсквач "PS Ultra" 10см + дюза "MP200090",  радиус 4 - 6.4 м., рег. сектор (90~210 º), черна</t>
  </si>
  <si>
    <t>Разпръсквач "PS Ultra" 10см + дюза "MP300090", радиус 6.7 - 9.1 м., рег. сектор (90~210 º), синя</t>
  </si>
  <si>
    <t>Разпръсквач "PS Ultra" 10см + дюза "MP2000360",  радиус 4 - 6.4 м., фикс. сектор 360 º, червена</t>
  </si>
  <si>
    <t xml:space="preserve">Разпръсквач "PS ULTRA" 10см </t>
  </si>
  <si>
    <t>Дюза "МР 800", радиус 1.5 - 3.7 м., рег. сектор (90~210 º), оранжева</t>
  </si>
  <si>
    <t>Дюза "МР Corner", радиус 3.6 - 4.5 м., рег. сектор (45~105 º), светло синя</t>
  </si>
  <si>
    <t>Дюза "МР Left strip", 1.5 - 4.5 м., рег. сектор (45~105 º), слонова кост</t>
  </si>
  <si>
    <t>Дюза "МР Right strip", 1.5 - 4.5 м., рег. сектор (45~105 º), мед</t>
  </si>
  <si>
    <t>Дюза "МР Side strip", 1.5 - 9.1 м., рег. сектор (45~105 º), кафява</t>
  </si>
  <si>
    <t>Инструмент за настройка, радиус/сектор</t>
  </si>
  <si>
    <t>Професионална тръба Ф16 мм. - 30 метра</t>
  </si>
  <si>
    <t>Коляно 1/2"-коничен накрайник</t>
  </si>
  <si>
    <t>Коляно 3/4"-коничен накрайник</t>
  </si>
  <si>
    <t>Клапан електромагнитен "PGV"- 1"Ж/ без рег.на дебита със соленоид на 9V/DC</t>
  </si>
  <si>
    <t>Клапан електромагнитен "PGV"- 1"Ж/ с рег.на дебита със соленоид на 9V/DC</t>
  </si>
  <si>
    <t xml:space="preserve">Хидроизолираща връзка 3х0,75мм </t>
  </si>
  <si>
    <t>Програматор "NODE" 2 станции без соленоид</t>
  </si>
  <si>
    <t>Програматор "NODE" 4 станции без соленоид</t>
  </si>
  <si>
    <t>Датчик за дъжд "RAIN-CLICK"</t>
  </si>
  <si>
    <t>Шахта за клапани PZC RN 25 EzOpen, кръгла Ø25 H=261 mm B/G  със заключваща се дръжка</t>
  </si>
  <si>
    <t>Шахта за клапани  PZR 113 EzOpen - STANDARD 12" B/G, правоъгълна / 28 x 41 x h=33 cm, със  закл. дръжка</t>
  </si>
  <si>
    <t>Шахта за клапани PZR 115 EzOpen - JUMBO 20" B/G, правоъгълна / 39 x 56 x h=33 cm, със  закл. дръжка</t>
  </si>
  <si>
    <t>Колектор за клапани 3-пътен / холендров 1"Ж</t>
  </si>
  <si>
    <t>Колектор за клапани 4-пътен / холендров 1"Ж</t>
  </si>
  <si>
    <t>Колектор за клапани 5-пътен / холендров 1"Ж</t>
  </si>
  <si>
    <t>Коляно / холендър 1" х 1"М</t>
  </si>
  <si>
    <t>Нипел с уплътнение 1"</t>
  </si>
  <si>
    <t>Филтър  дисков 1" М 90 см2 150Mesh</t>
  </si>
  <si>
    <t>Капков маркуч "PALADRIP" Ø16mm / 0,3cm /  2 l/h  / 400m ролка / черен</t>
  </si>
  <si>
    <t xml:space="preserve">Регулатор на налягане 1,7 атм. 3/4"М --3/4"Ж  </t>
  </si>
  <si>
    <t>Фитинги за капков маркуч</t>
  </si>
  <si>
    <t>л.м.</t>
  </si>
  <si>
    <t>РЕ100 Тръба 25х1.8мм SDR17 - 200m</t>
  </si>
  <si>
    <t>РЕ Тройник PN10 25 x 25 x 25</t>
  </si>
  <si>
    <t>РЕ Коляно PN10 25 x 25</t>
  </si>
  <si>
    <t>РЕ Муфа PN10 25 X 25</t>
  </si>
  <si>
    <t>РЕ Коляно женско PN10 25 x ¾”</t>
  </si>
  <si>
    <t>РЕ Адаптор женски PN10 25 x 1”</t>
  </si>
  <si>
    <t>РЕ Адаптор мъжки PN10 25 x 1”</t>
  </si>
  <si>
    <t>РЕ Водовземна скоба  PN10  25 X 3/4</t>
  </si>
  <si>
    <r>
      <t>Обект:</t>
    </r>
    <r>
      <rPr>
        <sz val="11"/>
        <rFont val="Arial"/>
        <family val="2"/>
        <charset val="204"/>
      </rPr>
      <t xml:space="preserve">
</t>
    </r>
  </si>
  <si>
    <t xml:space="preserve">Buddleia davidii </t>
  </si>
  <si>
    <r>
      <rPr>
        <b/>
        <i/>
        <sz val="11"/>
        <rFont val="Arial"/>
        <family val="2"/>
        <charset val="204"/>
      </rPr>
      <t>Забележки:</t>
    </r>
    <r>
      <rPr>
        <sz val="11"/>
        <rFont val="Arial"/>
        <family val="2"/>
        <charset val="204"/>
      </rPr>
      <t xml:space="preserve"> 
</t>
    </r>
    <r>
      <rPr>
        <i/>
        <sz val="11"/>
        <rFont val="Arial"/>
        <family val="2"/>
        <charset val="204"/>
      </rPr>
      <t>Всички описани дейности да се оферират след преглеждане  цялата проектна документация.
Описаните количества са нетни и не предвиждат технологични запаси.
Дейностите са описани обобщено като всички необходими операции са елемент на строителното изпълнение, съобразно технологията за изпълнението на съотвтния вид СМР или изискванията на съответния производител.
Всички видове материали, хидроизолации и топлоизолации се уточняват и съгласуват с проектантите.
Всички елементи от довършителните работи /обработка на помещения/ се изпълняват след съгласуване с проектанта и инвеститора.</t>
    </r>
  </si>
  <si>
    <t>м³</t>
  </si>
  <si>
    <r>
      <t>м</t>
    </r>
    <r>
      <rPr>
        <vertAlign val="superscript"/>
        <sz val="11"/>
        <rFont val="Arial"/>
        <family val="2"/>
        <charset val="204"/>
      </rPr>
      <t>2</t>
    </r>
  </si>
  <si>
    <t>м²</t>
  </si>
  <si>
    <r>
      <t xml:space="preserve">Доставка и полагане на PVC тръба </t>
    </r>
    <r>
      <rPr>
        <b/>
        <sz val="11"/>
        <rFont val="Arial"/>
        <family val="2"/>
        <charset val="204"/>
      </rPr>
      <t xml:space="preserve">Ф35мм </t>
    </r>
    <r>
      <rPr>
        <sz val="11"/>
        <rFont val="Arial"/>
        <family val="2"/>
        <charset val="204"/>
      </rPr>
      <t>в изкоп0.6/0.4, включително съединителните муфи</t>
    </r>
  </si>
  <si>
    <t>Изпълнител: Консорциум „СЛИВЕН-РР”</t>
  </si>
  <si>
    <t>Видове СМР по части</t>
  </si>
  <si>
    <t>Стойност (лв)</t>
  </si>
  <si>
    <t>РЕКАПИТУЛАЦИЯ</t>
  </si>
  <si>
    <t xml:space="preserve">„Благоустрояване на поречието по двата бряга на река Асеновска между мостовете на бул. „Тракия“ и ул. „Генерал Скобелев“ по протежение на ул. „6-ти септември“, и ул. „Димитър Пехливанов Добрович“
</t>
  </si>
  <si>
    <t>Архитектурна</t>
  </si>
  <si>
    <t>Водопровод и Канализация</t>
  </si>
  <si>
    <t>Електрическа</t>
  </si>
  <si>
    <t>Паркоустройство и Благоустройство</t>
  </si>
  <si>
    <t>ПБЗ</t>
  </si>
  <si>
    <t>Стойност СМР</t>
  </si>
  <si>
    <t>Превозване на земни почви на 6 км на депо със самосвал</t>
  </si>
  <si>
    <t>Изкоп с ширина до 1,2м и дълбочина 0 д0 2 м</t>
  </si>
  <si>
    <t>ДДС</t>
  </si>
  <si>
    <t>OБЩО</t>
  </si>
  <si>
    <t>Непредвидени Разходи (10%) от стойността на СМР</t>
  </si>
  <si>
    <t>Разбиване на существуващи асфалтови и бетонови настилки</t>
  </si>
  <si>
    <t>Разваляне ма настилка от тротоарни плочи</t>
  </si>
  <si>
    <t>Натоварване и транспорт на строителни отпадъци</t>
  </si>
  <si>
    <r>
      <t>м</t>
    </r>
    <r>
      <rPr>
        <vertAlign val="superscript"/>
        <sz val="11"/>
        <rFont val="Arial"/>
        <family val="2"/>
        <charset val="204"/>
      </rPr>
      <t>3</t>
    </r>
  </si>
  <si>
    <t>Транспорт на изкопани земни маси</t>
  </si>
  <si>
    <t>Доставка на хумусна почва</t>
  </si>
  <si>
    <t>Засяване с тревни смески и първоначални грижи за разстителната покривка</t>
  </si>
  <si>
    <t>Стойност на СМР:</t>
  </si>
  <si>
    <t xml:space="preserve">ВСИЧКО СМР </t>
  </si>
  <si>
    <t>7.4 фургон - умивалня</t>
  </si>
  <si>
    <t>Част Конструктивна</t>
  </si>
  <si>
    <t>Част Архитектура</t>
  </si>
  <si>
    <t>Част ВиК</t>
  </si>
  <si>
    <t>Настилка с уплътнен трошен камък - фракция 30-60 мм (дебелина 20 см)</t>
  </si>
  <si>
    <t>Общо СМР</t>
  </si>
  <si>
    <t>20% ДДС</t>
  </si>
  <si>
    <r>
      <rPr>
        <sz val="11"/>
        <rFont val="Arial"/>
        <family val="2"/>
        <charset val="204"/>
      </rPr>
      <t xml:space="preserve">Възложител: </t>
    </r>
    <r>
      <rPr>
        <b/>
        <sz val="11"/>
        <rFont val="Arial"/>
        <family val="2"/>
        <charset val="204"/>
      </rPr>
      <t>ОБЩИНА СЛИВЕН</t>
    </r>
  </si>
  <si>
    <r>
      <rPr>
        <sz val="11"/>
        <rFont val="Arial"/>
        <family val="2"/>
        <charset val="204"/>
      </rPr>
      <t>Обект:</t>
    </r>
    <r>
      <rPr>
        <b/>
        <sz val="11"/>
        <rFont val="Arial"/>
        <family val="2"/>
        <charset val="204"/>
      </rPr>
      <t xml:space="preserve"> „Благоустрояване на поречието по двата бряга на река Асеновска между мостовете на бул. „Тракия“ и ул. „Генерал Скобелев“ по протежение на ул. „6-ти септември“, и ул. „Димитър Пехливанов Добрович“</t>
    </r>
  </si>
  <si>
    <t>Стойност на СМР по Част Архитектурна:</t>
  </si>
  <si>
    <t>Стойност на СМР по Част Конструктивна:</t>
  </si>
  <si>
    <t>Доставка и монтаж на капсоловани клемни кутии с капак върху ст.стълб Н=3.5м и Н=6м.</t>
  </si>
  <si>
    <t>Топлоизолационна система по фасадни стени (лепило, топлоизолация, шпакловка с мокрофибърна мрежа, вкл. завършващи и ъглоохранителни профили)</t>
  </si>
  <si>
    <t>Доставка и полагане на кабел СВТ 3х1.5мм2 за свързване на LED осветителя с клемната кутия</t>
  </si>
  <si>
    <t>Монтаж и свързване на градински осветител тип "Глобус" с LED 1х9.5W върху пластмасово стълбче Н= 1.2м върху бетонова пирамида 20/20/20 с направа на пирамидата и укрепване на основата на стълбчето към нея с 4бр. дюбели</t>
  </si>
  <si>
    <t>Доставка, монтаж, заземяване и свързване на ел.табло касетъчен тип върху бетонов фундамент, опроводено за 1бр. Трифазен електромер, часовник, един входящ 3фазен предпазител, 6бр.изходящи предпазители и 1бр. фотореле за УО.</t>
  </si>
  <si>
    <t xml:space="preserve"> Abies cephalonica </t>
  </si>
  <si>
    <r>
      <t xml:space="preserve"> </t>
    </r>
    <r>
      <rPr>
        <sz val="11"/>
        <rFont val="Arial"/>
        <family val="2"/>
        <charset val="204"/>
      </rPr>
      <t>Abies conclor</t>
    </r>
    <r>
      <rPr>
        <b/>
        <i/>
        <sz val="11"/>
        <rFont val="Arial"/>
        <family val="2"/>
        <charset val="204"/>
      </rPr>
      <t xml:space="preserve">  </t>
    </r>
  </si>
  <si>
    <t xml:space="preserve"> Cedrus atlantica </t>
  </si>
  <si>
    <t xml:space="preserve"> Cupressocyparis leylandii </t>
  </si>
  <si>
    <r>
      <t xml:space="preserve"> Thuja gigantea</t>
    </r>
    <r>
      <rPr>
        <b/>
        <i/>
        <sz val="11"/>
        <rFont val="Arial"/>
        <family val="2"/>
        <charset val="204"/>
      </rPr>
      <t xml:space="preserve"> </t>
    </r>
  </si>
  <si>
    <t xml:space="preserve">Доставка и монтаж на санитарни прегради за WC-клетки (обща височина 210 см) </t>
  </si>
  <si>
    <t>Временно строителство и подготовка на строителната площадка</t>
  </si>
  <si>
    <t>Ед. М-ка</t>
  </si>
  <si>
    <t>доставка и монтаж на полипропиленови тръби /PPR PN16/ф 20 включително фитинги, укрепване и други окомплектовки -за студена вода</t>
  </si>
  <si>
    <t>също, но за  ф25</t>
  </si>
  <si>
    <t>доставка и монтаж на полипропиленови тръби /PPR PN20/ф 20 включително фитинги, укрепване и други окомплектовки -за топла вода</t>
  </si>
  <si>
    <t>изолация на тръби</t>
  </si>
  <si>
    <t>доставка и монтаж на тръбна изолация за водопровод ст.т. и ц. вода /за ф20/вкл. И поц. Тр.</t>
  </si>
  <si>
    <t>доставка и монтаж за укрепители за водопровод по вертикални клонове</t>
  </si>
  <si>
    <t>спирателна арматура</t>
  </si>
  <si>
    <t>доставка, монтаж и укрепване СК ф20</t>
  </si>
  <si>
    <t>доставка, монтаж и украпване на спирателни кранове ф25</t>
  </si>
  <si>
    <t>доставка, монтаж и украпване на спирателни кранове ф25 с изпразнител</t>
  </si>
  <si>
    <t>доставка, монтаж и укрепване на възвратни кранове ф25</t>
  </si>
  <si>
    <t>смесителни батерии за тоалетни мивки /стоящи/</t>
  </si>
  <si>
    <t>доставка и монтаж на меки връзки за тоалетни мивки</t>
  </si>
  <si>
    <t>промивен кран за писоар - доставка и монтаж</t>
  </si>
  <si>
    <t>водомер за студена вода комбиниран 1 м3/ч- доставка и монтаж</t>
  </si>
  <si>
    <t>хидравлично изпитване на водопровод</t>
  </si>
  <si>
    <t>дезинфекция на водопровод</t>
  </si>
  <si>
    <t xml:space="preserve">доставка и монтаж на PVC тръби ф50/1.8 за канал вкл. фасонни части и укрепване </t>
  </si>
  <si>
    <t>доставка и монтаж на PVC тръби ф110/2.2 мм за канал вкл. фасонни части</t>
  </si>
  <si>
    <t>доставка и монтаж на PVC ф110/3.2 мм дебелостенни</t>
  </si>
  <si>
    <t>доставка и монтаж на PVC ф110/4.7 мм дебелостенни</t>
  </si>
  <si>
    <t>Чугунени тръби ф50 мм за водосточни тръби</t>
  </si>
  <si>
    <t xml:space="preserve">РО ф50 </t>
  </si>
  <si>
    <t xml:space="preserve">РО ф110 </t>
  </si>
  <si>
    <t>Укрепители за вертикален канал ф 110</t>
  </si>
  <si>
    <t xml:space="preserve">изпитване на канализация по етажи </t>
  </si>
  <si>
    <t>изпитване на канализация хоризонтална сутер.</t>
  </si>
  <si>
    <t>тоалетна мивка среден формат за вграждане в плот</t>
  </si>
  <si>
    <t>доставка и монтаж  клозетно седало моноблок</t>
  </si>
  <si>
    <t>доставка и монтаж писоар</t>
  </si>
  <si>
    <t>Подов сифон прав ф100</t>
  </si>
  <si>
    <t>вентилационни шапки ф100 за отдушник</t>
  </si>
  <si>
    <t>доставка и монтаж на воронки към ВТ</t>
  </si>
  <si>
    <t>Ревизия 15/15</t>
  </si>
  <si>
    <t xml:space="preserve">Изкоп в сграда </t>
  </si>
  <si>
    <t>Обратна засипка</t>
  </si>
  <si>
    <t>Доставка на елементи за ВиК</t>
  </si>
  <si>
    <t>Водопровод</t>
  </si>
  <si>
    <t>Канализация</t>
  </si>
  <si>
    <t>Доставка и монтаж на перголи /с пейка/</t>
  </si>
  <si>
    <r>
      <t>Доставка и монтаж на перголи, покрити с поликарбонатни плоскост на алуминиева (метална) рамка</t>
    </r>
    <r>
      <rPr>
        <b/>
        <sz val="11"/>
        <rFont val="Arial"/>
        <family val="2"/>
        <charset val="204"/>
      </rPr>
      <t xml:space="preserve"> /с пейка/</t>
    </r>
  </si>
  <si>
    <t>Дата: _____________________</t>
  </si>
  <si>
    <t>Име и фамилия:_____________________</t>
  </si>
  <si>
    <t>Длъжност:_________________________</t>
  </si>
  <si>
    <t>Подпис и печат:_____________________</t>
  </si>
  <si>
    <t>Приложение 3.1</t>
  </si>
  <si>
    <t>КОЛИЧЕСТВЕНО-СТОЙНОСТНА СМЕТКА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</si>
</sst>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Red]0"/>
    <numFmt numFmtId="166" formatCode="0.00;[Red]0.00"/>
    <numFmt numFmtId="167" formatCode="0.0;[Red]0.0"/>
  </numFmts>
  <fonts count="12">
    <font>
      <sz val="10"/>
      <name val="Arial"/>
    </font>
    <font>
      <sz val="10"/>
      <name val="Arial"/>
      <family val="2"/>
      <charset val="204"/>
    </font>
    <font>
      <sz val="11"/>
      <color indexed="8"/>
      <name val="Calibri"/>
      <family val="2"/>
      <charset val="204"/>
    </font>
    <font>
      <sz val="14"/>
      <name val="Arial"/>
      <family val="2"/>
      <charset val="204"/>
    </font>
    <font>
      <sz val="8"/>
      <name val="HebarCond"/>
      <charset val="204"/>
    </font>
    <font>
      <sz val="11"/>
      <name val="Arial"/>
      <family val="2"/>
      <charset val="204"/>
    </font>
    <font>
      <b/>
      <sz val="11"/>
      <name val="Arial"/>
      <family val="2"/>
      <charset val="204"/>
    </font>
    <font>
      <b/>
      <i/>
      <sz val="11"/>
      <name val="Arial"/>
      <family val="2"/>
      <charset val="204"/>
    </font>
    <font>
      <i/>
      <sz val="11"/>
      <name val="Arial"/>
      <family val="2"/>
      <charset val="204"/>
    </font>
    <font>
      <vertAlign val="superscript"/>
      <sz val="11"/>
      <name val="Arial"/>
      <family val="2"/>
      <charset val="204"/>
    </font>
    <font>
      <sz val="11"/>
      <color theme="1"/>
      <name val="Calibri"/>
      <family val="2"/>
      <charset val="204"/>
      <scheme val="minor"/>
    </font>
    <font>
      <b/>
      <sz val="10"/>
      <name val="Arial"/>
      <family val="2"/>
      <charset val="204"/>
    </font>
  </fonts>
  <fills count="6">
    <fill>
      <patternFill patternType="none"/>
    </fill>
    <fill>
      <patternFill patternType="gray125"/>
    </fill>
    <fill>
      <patternFill patternType="solid">
        <fgColor indexed="9"/>
        <bgColor indexed="64"/>
      </patternFill>
    </fill>
    <fill>
      <patternFill patternType="solid">
        <fgColor indexed="9"/>
        <bgColor indexed="60"/>
      </patternFill>
    </fill>
    <fill>
      <patternFill patternType="solid">
        <fgColor theme="0" tint="-0.2499465926084170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right style="thin">
        <color indexed="8"/>
      </right>
      <top style="thin">
        <color indexed="8"/>
      </top>
      <bottom style="thin">
        <color indexed="8"/>
      </bottom>
      <diagonal/>
    </border>
    <border>
      <left style="thin">
        <color indexed="64"/>
      </left>
      <right/>
      <top/>
      <bottom style="thin">
        <color indexed="64"/>
      </bottom>
      <diagonal/>
    </border>
    <border>
      <left/>
      <right/>
      <top style="thin">
        <color indexed="8"/>
      </top>
      <bottom style="thin">
        <color indexed="8"/>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diagonal/>
    </border>
    <border>
      <left/>
      <right/>
      <top style="thin">
        <color indexed="8"/>
      </top>
      <bottom/>
      <diagonal/>
    </border>
    <border>
      <left style="thin">
        <color indexed="64"/>
      </left>
      <right style="medium">
        <color indexed="64"/>
      </right>
      <top style="thin">
        <color indexed="64"/>
      </top>
      <bottom style="thin">
        <color indexed="64"/>
      </bottom>
      <diagonal/>
    </border>
  </borders>
  <cellStyleXfs count="11">
    <xf numFmtId="0" fontId="0" fillId="0" borderId="0"/>
    <xf numFmtId="0" fontId="1" fillId="0" borderId="0"/>
    <xf numFmtId="0" fontId="2" fillId="0" borderId="0"/>
    <xf numFmtId="0" fontId="2" fillId="0" borderId="0"/>
    <xf numFmtId="0" fontId="1" fillId="0" borderId="0"/>
    <xf numFmtId="0" fontId="3" fillId="0" borderId="0"/>
    <xf numFmtId="0" fontId="10" fillId="0" borderId="0"/>
    <xf numFmtId="0" fontId="3" fillId="0" borderId="0"/>
    <xf numFmtId="0" fontId="1" fillId="0" borderId="0"/>
    <xf numFmtId="0" fontId="1" fillId="0" borderId="0"/>
    <xf numFmtId="0" fontId="4" fillId="0" borderId="0"/>
  </cellStyleXfs>
  <cellXfs count="149">
    <xf numFmtId="0" fontId="0" fillId="0" borderId="0" xfId="0"/>
    <xf numFmtId="0" fontId="5" fillId="0" borderId="0" xfId="0" applyFont="1"/>
    <xf numFmtId="0" fontId="5" fillId="0" borderId="1" xfId="0" applyFont="1" applyBorder="1"/>
    <xf numFmtId="0" fontId="5" fillId="0" borderId="1" xfId="0" applyFont="1" applyBorder="1" applyAlignment="1">
      <alignment horizontal="center" vertical="center" wrapText="1"/>
    </xf>
    <xf numFmtId="0" fontId="5" fillId="0" borderId="1" xfId="0" quotePrefix="1"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center" wrapText="1"/>
    </xf>
    <xf numFmtId="2" fontId="6" fillId="0" borderId="0" xfId="0" applyNumberFormat="1" applyFont="1" applyFill="1" applyBorder="1" applyAlignment="1">
      <alignment horizontal="center"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wrapText="1"/>
    </xf>
    <xf numFmtId="2" fontId="5" fillId="0" borderId="1" xfId="0" applyNumberFormat="1" applyFont="1" applyFill="1" applyBorder="1" applyAlignment="1">
      <alignment horizontal="center" wrapText="1"/>
    </xf>
    <xf numFmtId="2" fontId="5" fillId="0" borderId="0" xfId="0" quotePrefix="1" applyNumberFormat="1" applyFont="1" applyFill="1" applyBorder="1" applyAlignment="1">
      <alignment horizontal="center" vertical="center" wrapText="1"/>
    </xf>
    <xf numFmtId="0" fontId="7" fillId="0" borderId="1" xfId="0" applyFont="1" applyBorder="1"/>
    <xf numFmtId="0" fontId="7" fillId="0" borderId="3" xfId="0" applyFont="1" applyBorder="1"/>
    <xf numFmtId="0" fontId="5" fillId="0" borderId="4" xfId="0" applyFont="1" applyFill="1" applyBorder="1" applyAlignment="1">
      <alignment horizontal="left" vertical="center" wrapText="1"/>
    </xf>
    <xf numFmtId="2" fontId="5" fillId="0" borderId="1" xfId="0" quotePrefix="1" applyNumberFormat="1" applyFont="1" applyFill="1" applyBorder="1" applyAlignment="1">
      <alignment horizontal="center" wrapText="1"/>
    </xf>
    <xf numFmtId="0" fontId="7" fillId="0" borderId="5" xfId="0" applyFont="1" applyFill="1" applyBorder="1" applyAlignment="1">
      <alignment horizontal="center" vertical="center" wrapText="1"/>
    </xf>
    <xf numFmtId="0" fontId="7" fillId="0" borderId="0" xfId="0" applyFont="1" applyBorder="1"/>
    <xf numFmtId="0" fontId="7" fillId="4" borderId="1" xfId="0" applyFont="1" applyFill="1" applyBorder="1" applyAlignment="1">
      <alignment horizontal="center" vertical="center" wrapText="1"/>
    </xf>
    <xf numFmtId="0" fontId="7" fillId="4" borderId="1" xfId="0" applyFont="1" applyFill="1" applyBorder="1" applyAlignment="1">
      <alignment horizontal="center" wrapText="1"/>
    </xf>
    <xf numFmtId="0" fontId="5" fillId="0" borderId="1" xfId="0" applyFont="1" applyFill="1" applyBorder="1" applyAlignment="1">
      <alignment horizontal="center"/>
    </xf>
    <xf numFmtId="164" fontId="5" fillId="0" borderId="1" xfId="0" applyNumberFormat="1" applyFont="1" applyFill="1" applyBorder="1" applyAlignment="1">
      <alignment horizontal="center" wrapText="1"/>
    </xf>
    <xf numFmtId="164" fontId="5" fillId="0" borderId="1" xfId="0" quotePrefix="1" applyNumberFormat="1" applyFont="1" applyFill="1" applyBorder="1" applyAlignment="1">
      <alignment horizontal="center" wrapText="1"/>
    </xf>
    <xf numFmtId="0" fontId="5" fillId="0" borderId="1" xfId="0" applyFont="1" applyFill="1" applyBorder="1" applyAlignment="1">
      <alignment horizontal="center" vertical="center" wrapText="1"/>
    </xf>
    <xf numFmtId="2" fontId="5" fillId="0" borderId="1" xfId="1" applyNumberFormat="1" applyFont="1" applyFill="1" applyBorder="1" applyAlignment="1">
      <alignment horizontal="center" wrapText="1"/>
    </xf>
    <xf numFmtId="4" fontId="5" fillId="0" borderId="1" xfId="1" applyNumberFormat="1" applyFont="1" applyFill="1" applyBorder="1" applyAlignment="1">
      <alignment horizontal="right" wrapText="1"/>
    </xf>
    <xf numFmtId="4" fontId="5" fillId="0" borderId="1" xfId="0" applyNumberFormat="1" applyFont="1" applyFill="1" applyBorder="1" applyAlignment="1">
      <alignment horizontal="right" wrapText="1"/>
    </xf>
    <xf numFmtId="0" fontId="5" fillId="0" borderId="0" xfId="0" applyFont="1" applyFill="1"/>
    <xf numFmtId="0" fontId="5" fillId="0" borderId="1" xfId="1" applyFont="1" applyFill="1" applyBorder="1" applyAlignment="1">
      <alignment horizontal="center" wrapText="1"/>
    </xf>
    <xf numFmtId="0" fontId="6" fillId="0" borderId="6" xfId="0" applyFont="1" applyFill="1" applyBorder="1" applyAlignment="1">
      <alignment horizontal="center" wrapText="1"/>
    </xf>
    <xf numFmtId="2" fontId="6" fillId="0" borderId="6" xfId="0" applyNumberFormat="1" applyFont="1" applyFill="1" applyBorder="1" applyAlignment="1">
      <alignment horizontal="center" wrapText="1"/>
    </xf>
    <xf numFmtId="0" fontId="6" fillId="0" borderId="7" xfId="0" applyFont="1" applyFill="1" applyBorder="1" applyAlignment="1">
      <alignment horizontal="center" wrapText="1"/>
    </xf>
    <xf numFmtId="2" fontId="6" fillId="0" borderId="7" xfId="0" applyNumberFormat="1" applyFont="1" applyFill="1" applyBorder="1" applyAlignment="1">
      <alignment horizontal="center" wrapText="1"/>
    </xf>
    <xf numFmtId="0" fontId="5" fillId="0" borderId="0" xfId="0" applyFont="1" applyFill="1" applyBorder="1" applyAlignment="1">
      <alignment horizontal="center"/>
    </xf>
    <xf numFmtId="2" fontId="5" fillId="0" borderId="0"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wrapText="1"/>
    </xf>
    <xf numFmtId="0" fontId="6" fillId="0" borderId="0" xfId="0" applyFont="1" applyFill="1" applyBorder="1" applyAlignment="1">
      <alignment horizontal="left" vertical="top"/>
    </xf>
    <xf numFmtId="2" fontId="5" fillId="0" borderId="1" xfId="0" applyNumberFormat="1" applyFont="1" applyBorder="1"/>
    <xf numFmtId="0" fontId="5" fillId="4" borderId="1" xfId="0" applyFont="1" applyFill="1" applyBorder="1"/>
    <xf numFmtId="2" fontId="5" fillId="4" borderId="1" xfId="0" applyNumberFormat="1" applyFont="1" applyFill="1" applyBorder="1"/>
    <xf numFmtId="2" fontId="6" fillId="0" borderId="1" xfId="0" applyNumberFormat="1" applyFont="1" applyFill="1" applyBorder="1" applyAlignment="1">
      <alignment horizontal="right" wrapText="1"/>
    </xf>
    <xf numFmtId="0" fontId="5" fillId="0" borderId="3" xfId="0" applyFont="1" applyBorder="1" applyAlignment="1">
      <alignment vertical="center" wrapText="1"/>
    </xf>
    <xf numFmtId="0" fontId="5" fillId="0" borderId="4" xfId="0" applyFont="1" applyBorder="1" applyAlignment="1">
      <alignment vertical="center" wrapText="1"/>
    </xf>
    <xf numFmtId="164"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7" fillId="0" borderId="3" xfId="0" applyFont="1" applyBorder="1" applyAlignment="1">
      <alignment vertical="center" wrapText="1"/>
    </xf>
    <xf numFmtId="0" fontId="5" fillId="0" borderId="1" xfId="0" applyFont="1" applyFill="1" applyBorder="1"/>
    <xf numFmtId="0" fontId="5" fillId="0" borderId="0" xfId="0" applyFont="1" applyBorder="1" applyAlignment="1">
      <alignment vertical="center" wrapText="1"/>
    </xf>
    <xf numFmtId="0" fontId="5" fillId="0" borderId="3" xfId="8" applyFont="1" applyFill="1" applyBorder="1" applyAlignment="1">
      <alignment horizontal="left" vertical="center" wrapText="1"/>
    </xf>
    <xf numFmtId="2" fontId="5" fillId="0" borderId="0" xfId="0" applyNumberFormat="1" applyFont="1" applyFill="1" applyBorder="1" applyAlignment="1">
      <alignment horizontal="right"/>
    </xf>
    <xf numFmtId="0" fontId="5" fillId="0" borderId="0" xfId="0" applyFont="1" applyFill="1" applyBorder="1" applyAlignment="1">
      <alignment horizontal="right"/>
    </xf>
    <xf numFmtId="0" fontId="5" fillId="0" borderId="1" xfId="0" applyFont="1" applyBorder="1" applyAlignment="1">
      <alignment horizontal="center" wrapText="1"/>
    </xf>
    <xf numFmtId="165" fontId="5" fillId="0" borderId="1" xfId="0" applyNumberFormat="1" applyFont="1" applyFill="1" applyBorder="1" applyAlignment="1">
      <alignment wrapText="1"/>
    </xf>
    <xf numFmtId="0" fontId="5" fillId="0" borderId="3" xfId="8" applyFont="1" applyFill="1" applyBorder="1" applyAlignment="1">
      <alignment wrapText="1"/>
    </xf>
    <xf numFmtId="0" fontId="5" fillId="0" borderId="3" xfId="0" applyFont="1" applyBorder="1" applyAlignment="1">
      <alignment horizontal="center" vertical="center" wrapText="1"/>
    </xf>
    <xf numFmtId="0" fontId="5" fillId="0" borderId="3" xfId="0" applyFont="1" applyFill="1" applyBorder="1" applyAlignment="1">
      <alignment horizont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wrapText="1"/>
    </xf>
    <xf numFmtId="0" fontId="5" fillId="0" borderId="3" xfId="0" applyFont="1" applyBorder="1" applyAlignment="1">
      <alignment horizontal="left" vertical="center" wrapText="1"/>
    </xf>
    <xf numFmtId="0" fontId="6" fillId="0" borderId="1" xfId="0" applyFont="1" applyFill="1" applyBorder="1" applyAlignment="1">
      <alignment horizontal="center" wrapText="1"/>
    </xf>
    <xf numFmtId="2" fontId="6" fillId="0" borderId="1" xfId="0" applyNumberFormat="1" applyFont="1" applyFill="1" applyBorder="1" applyAlignment="1">
      <alignment horizontal="center" wrapText="1"/>
    </xf>
    <xf numFmtId="2" fontId="6" fillId="0" borderId="1" xfId="0" quotePrefix="1" applyNumberFormat="1" applyFont="1" applyFill="1" applyBorder="1" applyAlignment="1">
      <alignment horizontal="center" wrapText="1"/>
    </xf>
    <xf numFmtId="0" fontId="6" fillId="0" borderId="1" xfId="0" applyFont="1" applyFill="1" applyBorder="1" applyAlignment="1">
      <alignment horizontal="center" vertical="center" wrapText="1"/>
    </xf>
    <xf numFmtId="4" fontId="6" fillId="4" borderId="1" xfId="0" applyNumberFormat="1" applyFont="1" applyFill="1" applyBorder="1" applyAlignment="1">
      <alignment horizontal="center" wrapText="1"/>
    </xf>
    <xf numFmtId="4" fontId="5" fillId="0" borderId="1" xfId="0" quotePrefix="1" applyNumberFormat="1" applyFont="1" applyFill="1" applyBorder="1" applyAlignment="1">
      <alignment horizontal="center" wrapText="1"/>
    </xf>
    <xf numFmtId="4" fontId="6" fillId="0" borderId="1" xfId="0" quotePrefix="1" applyNumberFormat="1" applyFont="1" applyFill="1" applyBorder="1" applyAlignment="1">
      <alignment horizontal="center" wrapText="1"/>
    </xf>
    <xf numFmtId="4" fontId="5" fillId="0" borderId="1" xfId="0" quotePrefix="1" applyNumberFormat="1" applyFont="1" applyFill="1" applyBorder="1" applyAlignment="1">
      <alignment horizontal="right" wrapText="1"/>
    </xf>
    <xf numFmtId="4" fontId="6" fillId="0" borderId="6" xfId="0" applyNumberFormat="1" applyFont="1" applyFill="1" applyBorder="1" applyAlignment="1">
      <alignment horizontal="right" wrapText="1"/>
    </xf>
    <xf numFmtId="4" fontId="6" fillId="0" borderId="7" xfId="0" applyNumberFormat="1" applyFont="1" applyFill="1" applyBorder="1" applyAlignment="1">
      <alignment horizontal="right" wrapText="1"/>
    </xf>
    <xf numFmtId="4" fontId="6" fillId="0" borderId="1" xfId="0" applyNumberFormat="1" applyFont="1" applyFill="1" applyBorder="1" applyAlignment="1">
      <alignment horizontal="right" wrapText="1"/>
    </xf>
    <xf numFmtId="0" fontId="5"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0" borderId="3" xfId="8" applyFont="1" applyFill="1" applyBorder="1" applyAlignment="1">
      <alignment horizontal="center" vertical="center" wrapText="1"/>
    </xf>
    <xf numFmtId="4" fontId="0" fillId="0" borderId="0" xfId="0" applyNumberFormat="1" applyAlignment="1">
      <alignment horizontal="center"/>
    </xf>
    <xf numFmtId="0" fontId="5" fillId="0" borderId="2" xfId="0" applyFont="1" applyBorder="1" applyAlignment="1">
      <alignment horizontal="center" wrapText="1"/>
    </xf>
    <xf numFmtId="0" fontId="5" fillId="0" borderId="3" xfId="0" applyFont="1" applyBorder="1" applyAlignment="1">
      <alignment wrapText="1"/>
    </xf>
    <xf numFmtId="0" fontId="0" fillId="0" borderId="0" xfId="0" applyBorder="1"/>
    <xf numFmtId="0" fontId="5" fillId="0" borderId="14" xfId="0" applyFont="1" applyBorder="1" applyAlignment="1">
      <alignment wrapText="1"/>
    </xf>
    <xf numFmtId="0" fontId="5" fillId="0" borderId="3" xfId="0" quotePrefix="1" applyFont="1" applyFill="1" applyBorder="1" applyAlignment="1">
      <alignment horizontal="left" vertical="center" wrapText="1"/>
    </xf>
    <xf numFmtId="0" fontId="6" fillId="0" borderId="3" xfId="0" quotePrefix="1"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3" xfId="0" applyFont="1" applyFill="1" applyBorder="1" applyAlignment="1">
      <alignment horizontal="left" vertical="top" wrapText="1"/>
    </xf>
    <xf numFmtId="0" fontId="5" fillId="0" borderId="14" xfId="0" applyFont="1" applyFill="1" applyBorder="1" applyAlignment="1">
      <alignment horizontal="left" vertical="center" wrapText="1"/>
    </xf>
    <xf numFmtId="0" fontId="5" fillId="0" borderId="1" xfId="0" applyFont="1" applyBorder="1" applyAlignment="1">
      <alignment horizontal="left" wrapText="1"/>
    </xf>
    <xf numFmtId="0" fontId="5" fillId="0" borderId="3" xfId="0" applyFont="1" applyBorder="1" applyAlignment="1">
      <alignment horizontal="left" wrapText="1"/>
    </xf>
    <xf numFmtId="0" fontId="5" fillId="0" borderId="2" xfId="0" applyFont="1" applyFill="1" applyBorder="1" applyAlignment="1">
      <alignment horizontal="center" wrapText="1"/>
    </xf>
    <xf numFmtId="166" fontId="5" fillId="0" borderId="1" xfId="0" applyNumberFormat="1" applyFont="1" applyFill="1" applyBorder="1" applyAlignment="1">
      <alignment wrapText="1"/>
    </xf>
    <xf numFmtId="2" fontId="5" fillId="0" borderId="1" xfId="0" applyNumberFormat="1" applyFont="1" applyBorder="1" applyAlignment="1">
      <alignment horizontal="center" wrapText="1"/>
    </xf>
    <xf numFmtId="167" fontId="5" fillId="0" borderId="1" xfId="0" applyNumberFormat="1" applyFont="1" applyFill="1" applyBorder="1" applyAlignment="1">
      <alignment wrapText="1"/>
    </xf>
    <xf numFmtId="4" fontId="6" fillId="0" borderId="1" xfId="0" applyNumberFormat="1" applyFont="1" applyFill="1" applyBorder="1" applyAlignment="1">
      <alignment horizontal="center" wrapText="1"/>
    </xf>
    <xf numFmtId="0" fontId="6" fillId="2" borderId="1" xfId="0" applyFont="1" applyFill="1" applyBorder="1" applyAlignment="1">
      <alignment horizontal="center" wrapText="1"/>
    </xf>
    <xf numFmtId="0" fontId="5" fillId="0" borderId="0" xfId="0" applyFont="1" applyAlignment="1">
      <alignment horizontal="center" wrapText="1"/>
    </xf>
    <xf numFmtId="4" fontId="6" fillId="2" borderId="1" xfId="0" applyNumberFormat="1" applyFont="1" applyFill="1" applyBorder="1" applyAlignment="1">
      <alignment horizontal="right" wrapText="1"/>
    </xf>
    <xf numFmtId="0" fontId="7" fillId="0" borderId="3" xfId="0" applyFont="1" applyBorder="1" applyAlignment="1">
      <alignment wrapText="1"/>
    </xf>
    <xf numFmtId="0" fontId="7" fillId="0" borderId="0" xfId="0" applyFont="1" applyBorder="1" applyAlignment="1">
      <alignment wrapText="1"/>
    </xf>
    <xf numFmtId="1" fontId="5" fillId="0" borderId="1" xfId="8" applyNumberFormat="1" applyFont="1" applyFill="1" applyBorder="1" applyAlignment="1">
      <alignment horizontal="center" wrapText="1"/>
    </xf>
    <xf numFmtId="2" fontId="5" fillId="0" borderId="1" xfId="8" applyNumberFormat="1" applyFont="1" applyFill="1" applyBorder="1" applyAlignment="1">
      <alignment horizontal="center" wrapText="1"/>
    </xf>
    <xf numFmtId="0" fontId="5" fillId="0" borderId="10" xfId="8" applyFont="1" applyFill="1" applyBorder="1" applyAlignment="1">
      <alignment horizontal="left" vertical="center" wrapText="1"/>
    </xf>
    <xf numFmtId="0" fontId="5" fillId="0" borderId="8" xfId="8" applyFont="1" applyFill="1" applyBorder="1" applyAlignment="1">
      <alignment horizontal="center" vertical="center" wrapText="1"/>
    </xf>
    <xf numFmtId="0" fontId="5" fillId="0" borderId="11" xfId="8" applyFont="1" applyFill="1" applyBorder="1" applyAlignment="1">
      <alignment horizontal="center" vertical="center" wrapText="1"/>
    </xf>
    <xf numFmtId="1" fontId="5" fillId="0" borderId="1" xfId="8" applyNumberFormat="1" applyFont="1" applyFill="1" applyBorder="1" applyAlignment="1">
      <alignment horizontal="center" vertical="center" wrapText="1"/>
    </xf>
    <xf numFmtId="2" fontId="5" fillId="0" borderId="1" xfId="8" applyNumberFormat="1" applyFont="1" applyFill="1" applyBorder="1" applyAlignment="1">
      <alignment horizontal="center" vertical="center" wrapText="1"/>
    </xf>
    <xf numFmtId="0" fontId="5" fillId="0" borderId="11" xfId="8" applyFont="1" applyFill="1" applyBorder="1" applyAlignment="1">
      <alignment horizontal="center" wrapText="1"/>
    </xf>
    <xf numFmtId="2" fontId="5" fillId="0" borderId="3" xfId="8" applyNumberFormat="1" applyFont="1" applyFill="1" applyBorder="1" applyAlignment="1">
      <alignment wrapText="1"/>
    </xf>
    <xf numFmtId="0" fontId="5" fillId="0" borderId="14" xfId="8" applyFont="1" applyFill="1" applyBorder="1" applyAlignment="1">
      <alignment horizontal="left" vertical="center" wrapText="1"/>
    </xf>
    <xf numFmtId="0" fontId="5" fillId="0" borderId="15" xfId="8" applyFont="1" applyFill="1" applyBorder="1" applyAlignment="1">
      <alignment horizontal="center" vertical="center" wrapText="1"/>
    </xf>
    <xf numFmtId="1" fontId="5" fillId="0" borderId="5" xfId="8" applyNumberFormat="1" applyFont="1" applyFill="1" applyBorder="1" applyAlignment="1">
      <alignment horizontal="center" wrapText="1"/>
    </xf>
    <xf numFmtId="2" fontId="5" fillId="0" borderId="5" xfId="8" applyNumberFormat="1" applyFont="1" applyFill="1" applyBorder="1" applyAlignment="1">
      <alignment horizontal="center" wrapText="1"/>
    </xf>
    <xf numFmtId="0" fontId="5" fillId="0" borderId="1" xfId="8" applyFont="1" applyFill="1" applyBorder="1" applyAlignment="1">
      <alignment horizontal="center" vertical="center" wrapText="1"/>
    </xf>
    <xf numFmtId="1" fontId="5" fillId="0" borderId="2" xfId="8" applyNumberFormat="1" applyFont="1" applyFill="1" applyBorder="1" applyAlignment="1">
      <alignment horizontal="center" vertical="center" wrapText="1"/>
    </xf>
    <xf numFmtId="2" fontId="5" fillId="0" borderId="2" xfId="8" applyNumberFormat="1" applyFont="1" applyFill="1" applyBorder="1" applyAlignment="1">
      <alignment horizontal="center" wrapText="1"/>
    </xf>
    <xf numFmtId="0" fontId="6" fillId="0" borderId="3" xfId="8" applyFont="1" applyFill="1" applyBorder="1" applyAlignment="1">
      <alignment horizontal="left" vertical="center" wrapText="1"/>
    </xf>
    <xf numFmtId="0" fontId="5" fillId="0" borderId="12" xfId="0" applyFont="1" applyBorder="1" applyAlignment="1">
      <alignment horizontal="left" wrapText="1"/>
    </xf>
    <xf numFmtId="0" fontId="6" fillId="0" borderId="1" xfId="0" applyFont="1" applyBorder="1" applyAlignment="1">
      <alignment wrapText="1"/>
    </xf>
    <xf numFmtId="0" fontId="0" fillId="0" borderId="1" xfId="0" applyBorder="1" applyAlignment="1">
      <alignment wrapText="1"/>
    </xf>
    <xf numFmtId="4" fontId="0" fillId="0" borderId="1" xfId="0" applyNumberFormat="1" applyBorder="1" applyAlignment="1">
      <alignment horizontal="center" wrapText="1"/>
    </xf>
    <xf numFmtId="0" fontId="5" fillId="0" borderId="5" xfId="0" applyFont="1" applyBorder="1" applyAlignment="1">
      <alignment horizontal="center" wrapText="1"/>
    </xf>
    <xf numFmtId="0" fontId="5" fillId="0" borderId="1" xfId="0" applyFont="1" applyBorder="1" applyAlignment="1">
      <alignment horizontal="center" vertical="top" wrapText="1"/>
    </xf>
    <xf numFmtId="2" fontId="6" fillId="2" borderId="9" xfId="0" applyNumberFormat="1" applyFont="1" applyFill="1" applyBorder="1" applyAlignment="1">
      <alignment horizontal="right" wrapText="1"/>
    </xf>
    <xf numFmtId="0" fontId="6" fillId="2" borderId="1" xfId="0" applyFont="1" applyFill="1" applyBorder="1" applyAlignment="1">
      <alignment horizontal="left" wrapText="1"/>
    </xf>
    <xf numFmtId="4" fontId="6" fillId="4"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0" fillId="0" borderId="0" xfId="0" applyBorder="1" applyAlignment="1">
      <alignment wrapText="1"/>
    </xf>
    <xf numFmtId="0" fontId="6" fillId="2" borderId="0" xfId="0" applyFont="1" applyFill="1" applyBorder="1" applyAlignment="1">
      <alignment horizontal="left" wrapText="1"/>
    </xf>
    <xf numFmtId="4" fontId="0" fillId="0" borderId="0" xfId="0" applyNumberFormat="1" applyBorder="1" applyAlignment="1">
      <alignment horizontal="center" wrapText="1"/>
    </xf>
    <xf numFmtId="2" fontId="6" fillId="2" borderId="0" xfId="0" applyNumberFormat="1" applyFont="1" applyFill="1" applyBorder="1" applyAlignment="1">
      <alignment horizontal="right" wrapText="1"/>
    </xf>
    <xf numFmtId="0" fontId="6" fillId="4" borderId="1" xfId="0" applyFont="1" applyFill="1" applyBorder="1" applyAlignment="1">
      <alignment horizontal="center" vertical="center" wrapText="1"/>
    </xf>
    <xf numFmtId="4" fontId="5" fillId="0" borderId="0" xfId="0" applyNumberFormat="1" applyFont="1" applyFill="1"/>
    <xf numFmtId="2" fontId="5" fillId="0" borderId="16" xfId="0" applyNumberFormat="1" applyFont="1" applyFill="1" applyBorder="1"/>
    <xf numFmtId="165" fontId="5" fillId="0" borderId="3" xfId="0" applyNumberFormat="1" applyFont="1" applyFill="1" applyBorder="1" applyAlignment="1">
      <alignment wrapText="1"/>
    </xf>
    <xf numFmtId="0" fontId="6" fillId="0" borderId="13" xfId="0" applyFont="1" applyFill="1" applyBorder="1" applyAlignment="1">
      <alignment horizontal="center" wrapText="1"/>
    </xf>
    <xf numFmtId="2" fontId="5" fillId="0" borderId="1" xfId="0" quotePrefix="1" applyNumberFormat="1" applyFont="1" applyFill="1" applyBorder="1" applyAlignment="1">
      <alignment horizontal="center" vertical="center" wrapText="1"/>
    </xf>
    <xf numFmtId="0" fontId="6" fillId="0" borderId="1" xfId="0" applyFont="1" applyFill="1" applyBorder="1" applyAlignment="1">
      <alignment vertical="center" wrapText="1"/>
    </xf>
    <xf numFmtId="0" fontId="5" fillId="5" borderId="3" xfId="0" applyFont="1" applyFill="1" applyBorder="1" applyAlignment="1">
      <alignment horizontal="left" vertical="center" wrapText="1"/>
    </xf>
    <xf numFmtId="0" fontId="11" fillId="0" borderId="0" xfId="0" applyFont="1"/>
    <xf numFmtId="0" fontId="6" fillId="0" borderId="0" xfId="0" applyFont="1" applyFill="1" applyBorder="1" applyAlignment="1">
      <alignment horizontal="left" vertical="top"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11" fillId="0" borderId="0" xfId="0" applyFont="1" applyBorder="1" applyAlignment="1">
      <alignment horizontal="right"/>
    </xf>
    <xf numFmtId="0" fontId="11" fillId="0" borderId="0" xfId="0" applyFont="1" applyAlignment="1">
      <alignment horizontal="right"/>
    </xf>
    <xf numFmtId="0" fontId="6" fillId="0" borderId="0" xfId="0" applyFont="1" applyFill="1" applyBorder="1" applyAlignment="1">
      <alignment horizontal="center" vertical="top"/>
    </xf>
  </cellXfs>
  <cellStyles count="11">
    <cellStyle name="Normal 2" xfId="1"/>
    <cellStyle name="Normal 2 2" xfId="2"/>
    <cellStyle name="Normal 3" xfId="3"/>
    <cellStyle name="Normal 3 2" xfId="4"/>
    <cellStyle name="Normal 4" xfId="5"/>
    <cellStyle name="Normal 5" xfId="6"/>
    <cellStyle name="Normal 5 2" xfId="7"/>
    <cellStyle name="Нормален" xfId="0" builtinId="0"/>
    <cellStyle name="Нормален 2" xfId="8"/>
    <cellStyle name="Нормален 2 2" xfId="9"/>
    <cellStyle name="Нормален 3"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D23" sqref="D23"/>
    </sheetView>
  </sheetViews>
  <sheetFormatPr defaultColWidth="9.140625" defaultRowHeight="14.25"/>
  <cols>
    <col min="1" max="1" width="9.140625" style="1" customWidth="1"/>
    <col min="2" max="2" width="78.7109375" style="1" customWidth="1"/>
    <col min="3" max="3" width="20" style="1" customWidth="1"/>
    <col min="4" max="16384" width="9.140625" style="1"/>
  </cols>
  <sheetData>
    <row r="1" spans="1:6" s="30" customFormat="1" ht="15">
      <c r="A1" s="5" t="s">
        <v>45</v>
      </c>
      <c r="B1" s="5" t="s">
        <v>265</v>
      </c>
      <c r="C1" s="5"/>
      <c r="D1" s="5"/>
      <c r="E1" s="5"/>
      <c r="F1" s="5"/>
    </row>
    <row r="2" spans="1:6" s="30" customFormat="1" ht="15">
      <c r="A2" s="5"/>
      <c r="B2" s="6"/>
      <c r="C2" s="7"/>
      <c r="D2" s="7"/>
      <c r="E2" s="8"/>
      <c r="F2" s="7"/>
    </row>
    <row r="3" spans="1:6" s="30" customFormat="1" ht="15">
      <c r="A3" s="142" t="s">
        <v>6</v>
      </c>
      <c r="B3" s="142"/>
      <c r="C3" s="142"/>
      <c r="D3" s="142"/>
      <c r="E3" s="142"/>
      <c r="F3" s="142"/>
    </row>
    <row r="4" spans="1:6" s="30" customFormat="1" ht="53.25" customHeight="1">
      <c r="A4" s="9" t="s">
        <v>255</v>
      </c>
      <c r="B4" s="9" t="s">
        <v>266</v>
      </c>
      <c r="C4" s="9"/>
      <c r="D4" s="9"/>
      <c r="E4" s="9"/>
      <c r="F4" s="9"/>
    </row>
    <row r="5" spans="1:6" s="30" customFormat="1" ht="15">
      <c r="A5" s="41" t="s">
        <v>262</v>
      </c>
      <c r="B5" s="41"/>
      <c r="C5" s="10"/>
      <c r="D5" s="10"/>
      <c r="E5" s="10"/>
      <c r="F5" s="10"/>
    </row>
    <row r="7" spans="1:6">
      <c r="A7" s="2"/>
      <c r="B7" s="2" t="s">
        <v>263</v>
      </c>
      <c r="C7" s="2" t="s">
        <v>264</v>
      </c>
    </row>
    <row r="8" spans="1:6">
      <c r="A8" s="2"/>
      <c r="B8" s="2" t="s">
        <v>267</v>
      </c>
      <c r="C8" s="42" t="e">
        <f>#REF!</f>
        <v>#REF!</v>
      </c>
    </row>
    <row r="9" spans="1:6">
      <c r="A9" s="2"/>
      <c r="B9" s="2" t="s">
        <v>0</v>
      </c>
      <c r="C9" s="42" t="e">
        <f>#REF!</f>
        <v>#REF!</v>
      </c>
    </row>
    <row r="10" spans="1:6">
      <c r="A10" s="2"/>
      <c r="B10" s="2" t="s">
        <v>268</v>
      </c>
      <c r="C10" s="42" t="e">
        <f>#REF!</f>
        <v>#REF!</v>
      </c>
    </row>
    <row r="11" spans="1:6">
      <c r="A11" s="2"/>
      <c r="B11" s="2" t="s">
        <v>269</v>
      </c>
      <c r="C11" s="42" t="e">
        <f>#REF!</f>
        <v>#REF!</v>
      </c>
    </row>
    <row r="12" spans="1:6">
      <c r="A12" s="2"/>
      <c r="B12" s="2" t="s">
        <v>270</v>
      </c>
      <c r="C12" s="42" t="e">
        <f>#REF!</f>
        <v>#REF!</v>
      </c>
    </row>
    <row r="13" spans="1:6">
      <c r="A13" s="2"/>
      <c r="B13" s="2" t="s">
        <v>271</v>
      </c>
      <c r="C13" s="42" t="e">
        <f>#REF!</f>
        <v>#REF!</v>
      </c>
    </row>
    <row r="14" spans="1:6">
      <c r="A14" s="43"/>
      <c r="B14" s="43" t="s">
        <v>272</v>
      </c>
      <c r="C14" s="44" t="e">
        <f>SUM(C8:C13)</f>
        <v>#REF!</v>
      </c>
    </row>
    <row r="15" spans="1:6">
      <c r="A15" s="2"/>
      <c r="B15" s="2" t="s">
        <v>277</v>
      </c>
      <c r="C15" s="42" t="e">
        <f>C14*0.1</f>
        <v>#REF!</v>
      </c>
    </row>
    <row r="16" spans="1:6">
      <c r="A16" s="2"/>
      <c r="B16" s="2" t="s">
        <v>275</v>
      </c>
      <c r="C16" s="42" t="e">
        <f>SUM(C14:C15)*0.2</f>
        <v>#REF!</v>
      </c>
    </row>
    <row r="17" spans="1:3">
      <c r="A17" s="43"/>
      <c r="B17" s="43" t="s">
        <v>276</v>
      </c>
      <c r="C17" s="44" t="e">
        <f>SUM(C14:C16)</f>
        <v>#REF!</v>
      </c>
    </row>
  </sheetData>
  <mergeCells count="1">
    <mergeCell ref="A3:F3"/>
  </mergeCells>
  <pageMargins left="0.7" right="0.7" top="0.75" bottom="0.75" header="0.3" footer="0.3"/>
  <pageSetup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8"/>
  <sheetViews>
    <sheetView tabSelected="1" view="pageBreakPreview" zoomScaleNormal="100" zoomScaleSheetLayoutView="100" workbookViewId="0">
      <selection activeCell="B6" sqref="B6"/>
    </sheetView>
  </sheetViews>
  <sheetFormatPr defaultRowHeight="12.75"/>
  <cols>
    <col min="1" max="1" width="6.140625" customWidth="1"/>
    <col min="2" max="2" width="81.28515625" customWidth="1"/>
    <col min="3" max="3" width="5.7109375" customWidth="1"/>
    <col min="4" max="4" width="10.5703125" customWidth="1"/>
    <col min="5" max="5" width="9.42578125" style="80" customWidth="1"/>
    <col min="6" max="6" width="14.28515625" customWidth="1"/>
    <col min="9" max="9" width="13.42578125" customWidth="1"/>
    <col min="10" max="10" width="11.140625" customWidth="1"/>
  </cols>
  <sheetData>
    <row r="1" spans="1:6" ht="15" customHeight="1">
      <c r="E1" s="146" t="s">
        <v>356</v>
      </c>
      <c r="F1" s="147"/>
    </row>
    <row r="2" spans="1:6" ht="15" customHeight="1">
      <c r="A2" s="142" t="s">
        <v>294</v>
      </c>
      <c r="B2" s="142"/>
      <c r="C2" s="142"/>
      <c r="D2" s="142"/>
      <c r="E2" s="142"/>
      <c r="F2" s="83"/>
    </row>
    <row r="3" spans="1:6" ht="32.25" customHeight="1">
      <c r="A3" s="142" t="s">
        <v>295</v>
      </c>
      <c r="B3" s="142"/>
      <c r="C3" s="142"/>
      <c r="D3" s="142"/>
      <c r="E3" s="142"/>
      <c r="F3" s="142"/>
    </row>
    <row r="4" spans="1:6" ht="15">
      <c r="A4" s="148" t="s">
        <v>357</v>
      </c>
      <c r="B4" s="148"/>
      <c r="C4" s="148"/>
      <c r="D4" s="148"/>
      <c r="E4" s="148"/>
      <c r="F4" s="148"/>
    </row>
    <row r="5" spans="1:6" ht="15">
      <c r="A5" s="41"/>
      <c r="C5" s="10"/>
      <c r="D5" s="10"/>
      <c r="E5" s="10"/>
    </row>
    <row r="6" spans="1:6" ht="45">
      <c r="A6" s="61" t="s">
        <v>39</v>
      </c>
      <c r="B6" s="61" t="s">
        <v>38</v>
      </c>
      <c r="C6" s="61" t="s">
        <v>310</v>
      </c>
      <c r="D6" s="61" t="s">
        <v>26</v>
      </c>
      <c r="E6" s="133" t="s">
        <v>28</v>
      </c>
      <c r="F6" s="127" t="s">
        <v>27</v>
      </c>
    </row>
    <row r="7" spans="1:6" ht="16.5" customHeight="1">
      <c r="A7" s="21">
        <v>1</v>
      </c>
      <c r="B7" s="21">
        <v>2</v>
      </c>
      <c r="C7" s="22">
        <v>3</v>
      </c>
      <c r="D7" s="22">
        <v>4</v>
      </c>
      <c r="E7" s="62">
        <v>5</v>
      </c>
      <c r="F7" s="68">
        <v>6</v>
      </c>
    </row>
    <row r="8" spans="1:6" ht="171">
      <c r="A8" s="11" t="s">
        <v>45</v>
      </c>
      <c r="B8" s="85" t="s">
        <v>257</v>
      </c>
      <c r="C8" s="12"/>
      <c r="D8" s="13"/>
      <c r="E8" s="18"/>
      <c r="F8" s="69"/>
    </row>
    <row r="9" spans="1:6" ht="15">
      <c r="A9" s="67"/>
      <c r="B9" s="86" t="s">
        <v>289</v>
      </c>
      <c r="C9" s="64"/>
      <c r="D9" s="65"/>
      <c r="E9" s="66"/>
      <c r="F9" s="70"/>
    </row>
    <row r="10" spans="1:6" ht="14.25">
      <c r="A10" s="11"/>
      <c r="B10" s="76" t="s">
        <v>46</v>
      </c>
      <c r="C10" s="12"/>
      <c r="D10" s="18"/>
      <c r="E10" s="18"/>
      <c r="F10" s="69"/>
    </row>
    <row r="11" spans="1:6" ht="16.5">
      <c r="A11" s="26">
        <v>1</v>
      </c>
      <c r="B11" s="75" t="s">
        <v>278</v>
      </c>
      <c r="C11" s="12" t="s">
        <v>259</v>
      </c>
      <c r="D11" s="18">
        <v>2505</v>
      </c>
      <c r="E11" s="18"/>
      <c r="F11" s="71"/>
    </row>
    <row r="12" spans="1:6" ht="16.5">
      <c r="A12" s="26">
        <f>A11+1</f>
        <v>2</v>
      </c>
      <c r="B12" s="75" t="s">
        <v>279</v>
      </c>
      <c r="C12" s="12" t="s">
        <v>259</v>
      </c>
      <c r="D12" s="18">
        <v>1490</v>
      </c>
      <c r="E12" s="18"/>
      <c r="F12" s="71"/>
    </row>
    <row r="13" spans="1:6" ht="14.25">
      <c r="A13" s="26">
        <f t="shared" ref="A13:A32" si="0">A12+1</f>
        <v>3</v>
      </c>
      <c r="B13" s="75" t="s">
        <v>47</v>
      </c>
      <c r="C13" s="12" t="s">
        <v>258</v>
      </c>
      <c r="D13" s="18">
        <v>2800</v>
      </c>
      <c r="E13" s="18"/>
      <c r="F13" s="71"/>
    </row>
    <row r="14" spans="1:6" ht="14.25">
      <c r="A14" s="26">
        <f t="shared" si="0"/>
        <v>4</v>
      </c>
      <c r="B14" s="75" t="s">
        <v>48</v>
      </c>
      <c r="C14" s="12" t="s">
        <v>258</v>
      </c>
      <c r="D14" s="18">
        <f>D13*0.05</f>
        <v>140</v>
      </c>
      <c r="E14" s="18"/>
      <c r="F14" s="71"/>
    </row>
    <row r="15" spans="1:6" ht="16.5">
      <c r="A15" s="26">
        <f t="shared" si="0"/>
        <v>5</v>
      </c>
      <c r="B15" s="75" t="s">
        <v>49</v>
      </c>
      <c r="C15" s="12" t="s">
        <v>259</v>
      </c>
      <c r="D15" s="18">
        <v>5835</v>
      </c>
      <c r="E15" s="18"/>
      <c r="F15" s="71"/>
    </row>
    <row r="16" spans="1:6" ht="16.5" customHeight="1">
      <c r="A16" s="26">
        <f t="shared" si="0"/>
        <v>6</v>
      </c>
      <c r="B16" s="75" t="s">
        <v>50</v>
      </c>
      <c r="C16" s="24" t="s">
        <v>41</v>
      </c>
      <c r="D16" s="18">
        <v>2335</v>
      </c>
      <c r="E16" s="18"/>
      <c r="F16" s="71"/>
    </row>
    <row r="17" spans="1:6" ht="14.25">
      <c r="A17" s="26">
        <f t="shared" si="0"/>
        <v>7</v>
      </c>
      <c r="B17" s="75" t="s">
        <v>51</v>
      </c>
      <c r="C17" s="24" t="s">
        <v>41</v>
      </c>
      <c r="D17" s="18">
        <v>772</v>
      </c>
      <c r="E17" s="18"/>
      <c r="F17" s="71"/>
    </row>
    <row r="18" spans="1:6" ht="14.25">
      <c r="A18" s="26">
        <f t="shared" si="0"/>
        <v>8</v>
      </c>
      <c r="B18" s="75" t="s">
        <v>52</v>
      </c>
      <c r="C18" s="24" t="s">
        <v>41</v>
      </c>
      <c r="D18" s="18">
        <v>2228</v>
      </c>
      <c r="E18" s="18"/>
      <c r="F18" s="71"/>
    </row>
    <row r="19" spans="1:6" ht="16.5">
      <c r="A19" s="26">
        <f t="shared" si="0"/>
        <v>9</v>
      </c>
      <c r="B19" s="75" t="s">
        <v>291</v>
      </c>
      <c r="C19" s="12" t="s">
        <v>259</v>
      </c>
      <c r="D19" s="18">
        <v>1185</v>
      </c>
      <c r="E19" s="18"/>
      <c r="F19" s="71"/>
    </row>
    <row r="20" spans="1:6" ht="16.5" customHeight="1">
      <c r="A20" s="26">
        <f t="shared" si="0"/>
        <v>10</v>
      </c>
      <c r="B20" s="75" t="s">
        <v>53</v>
      </c>
      <c r="C20" s="12" t="s">
        <v>259</v>
      </c>
      <c r="D20" s="18">
        <v>1185</v>
      </c>
      <c r="E20" s="18"/>
      <c r="F20" s="71"/>
    </row>
    <row r="21" spans="1:6" ht="16.5">
      <c r="A21" s="26">
        <f t="shared" si="0"/>
        <v>11</v>
      </c>
      <c r="B21" s="75" t="s">
        <v>54</v>
      </c>
      <c r="C21" s="12" t="s">
        <v>259</v>
      </c>
      <c r="D21" s="18">
        <v>4235</v>
      </c>
      <c r="E21" s="18"/>
      <c r="F21" s="71"/>
    </row>
    <row r="22" spans="1:6" ht="14.25" customHeight="1">
      <c r="A22" s="26">
        <f t="shared" si="0"/>
        <v>12</v>
      </c>
      <c r="B22" s="75" t="s">
        <v>55</v>
      </c>
      <c r="C22" s="12" t="s">
        <v>258</v>
      </c>
      <c r="D22" s="25">
        <v>96</v>
      </c>
      <c r="E22" s="18"/>
      <c r="F22" s="71"/>
    </row>
    <row r="23" spans="1:6" ht="16.5">
      <c r="A23" s="26">
        <f t="shared" si="0"/>
        <v>13</v>
      </c>
      <c r="B23" s="75" t="s">
        <v>56</v>
      </c>
      <c r="C23" s="12" t="s">
        <v>259</v>
      </c>
      <c r="D23" s="18">
        <v>1598</v>
      </c>
      <c r="E23" s="18"/>
      <c r="F23" s="71"/>
    </row>
    <row r="24" spans="1:6" ht="16.5" customHeight="1">
      <c r="A24" s="26">
        <f t="shared" si="0"/>
        <v>14</v>
      </c>
      <c r="B24" s="87" t="s">
        <v>57</v>
      </c>
      <c r="C24" s="12" t="s">
        <v>259</v>
      </c>
      <c r="D24" s="18">
        <v>307.5</v>
      </c>
      <c r="E24" s="18"/>
      <c r="F24" s="71"/>
    </row>
    <row r="25" spans="1:6" ht="14.25" customHeight="1">
      <c r="A25" s="26">
        <f t="shared" si="0"/>
        <v>15</v>
      </c>
      <c r="B25" s="75" t="s">
        <v>58</v>
      </c>
      <c r="C25" s="12" t="s">
        <v>259</v>
      </c>
      <c r="D25" s="18">
        <v>307.5</v>
      </c>
      <c r="E25" s="18"/>
      <c r="F25" s="71"/>
    </row>
    <row r="26" spans="1:6" ht="14.25" customHeight="1">
      <c r="A26" s="26">
        <f t="shared" si="0"/>
        <v>16</v>
      </c>
      <c r="B26" s="75" t="s">
        <v>59</v>
      </c>
      <c r="C26" s="24" t="s">
        <v>42</v>
      </c>
      <c r="D26" s="25">
        <v>4</v>
      </c>
      <c r="E26" s="18"/>
      <c r="F26" s="71"/>
    </row>
    <row r="27" spans="1:6" ht="14.25">
      <c r="A27" s="26">
        <f t="shared" si="0"/>
        <v>17</v>
      </c>
      <c r="B27" s="75" t="s">
        <v>60</v>
      </c>
      <c r="C27" s="24" t="s">
        <v>42</v>
      </c>
      <c r="D27" s="25">
        <v>40</v>
      </c>
      <c r="E27" s="18"/>
      <c r="F27" s="71"/>
    </row>
    <row r="28" spans="1:6" ht="14.25">
      <c r="A28" s="26">
        <f t="shared" si="0"/>
        <v>18</v>
      </c>
      <c r="B28" s="75" t="s">
        <v>350</v>
      </c>
      <c r="C28" s="24" t="s">
        <v>42</v>
      </c>
      <c r="D28" s="25">
        <v>59</v>
      </c>
      <c r="E28" s="18"/>
      <c r="F28" s="71"/>
    </row>
    <row r="29" spans="1:6" ht="14.25">
      <c r="A29" s="26">
        <f t="shared" si="0"/>
        <v>19</v>
      </c>
      <c r="B29" s="75" t="s">
        <v>61</v>
      </c>
      <c r="C29" s="12" t="s">
        <v>42</v>
      </c>
      <c r="D29" s="25">
        <v>15</v>
      </c>
      <c r="E29" s="18"/>
      <c r="F29" s="71"/>
    </row>
    <row r="30" spans="1:6" ht="15">
      <c r="A30" s="11"/>
      <c r="B30" s="78" t="s">
        <v>62</v>
      </c>
      <c r="C30" s="64"/>
      <c r="D30" s="64"/>
      <c r="E30" s="27"/>
      <c r="F30" s="28"/>
    </row>
    <row r="31" spans="1:6" ht="14.25">
      <c r="A31" s="26">
        <f>A29+1</f>
        <v>20</v>
      </c>
      <c r="B31" s="75" t="s">
        <v>63</v>
      </c>
      <c r="C31" s="12" t="s">
        <v>258</v>
      </c>
      <c r="D31" s="18">
        <v>1220</v>
      </c>
      <c r="E31" s="18"/>
      <c r="F31" s="71"/>
    </row>
    <row r="32" spans="1:6" ht="16.5" customHeight="1">
      <c r="A32" s="26">
        <f t="shared" si="0"/>
        <v>21</v>
      </c>
      <c r="B32" s="75" t="s">
        <v>64</v>
      </c>
      <c r="C32" s="12" t="s">
        <v>258</v>
      </c>
      <c r="D32" s="18">
        <f>D31*0.05</f>
        <v>61</v>
      </c>
      <c r="E32" s="18"/>
      <c r="F32" s="71"/>
    </row>
    <row r="33" spans="1:6" ht="16.5" customHeight="1">
      <c r="A33" s="26">
        <f t="shared" ref="A33:A60" si="1">A31+1</f>
        <v>21</v>
      </c>
      <c r="B33" s="75" t="s">
        <v>49</v>
      </c>
      <c r="C33" s="12" t="s">
        <v>259</v>
      </c>
      <c r="D33" s="18">
        <v>2771</v>
      </c>
      <c r="E33" s="18"/>
      <c r="F33" s="71"/>
    </row>
    <row r="34" spans="1:6" ht="16.5" customHeight="1">
      <c r="A34" s="26">
        <f t="shared" si="1"/>
        <v>22</v>
      </c>
      <c r="B34" s="75" t="s">
        <v>52</v>
      </c>
      <c r="C34" s="12" t="s">
        <v>41</v>
      </c>
      <c r="D34" s="18">
        <v>421.5</v>
      </c>
      <c r="E34" s="18"/>
      <c r="F34" s="71"/>
    </row>
    <row r="35" spans="1:6" ht="16.5" customHeight="1">
      <c r="A35" s="26">
        <f t="shared" si="1"/>
        <v>22</v>
      </c>
      <c r="B35" s="75" t="s">
        <v>65</v>
      </c>
      <c r="C35" s="12" t="s">
        <v>41</v>
      </c>
      <c r="D35" s="18">
        <v>106.5</v>
      </c>
      <c r="E35" s="18"/>
      <c r="F35" s="71"/>
    </row>
    <row r="36" spans="1:6" ht="16.5" customHeight="1">
      <c r="A36" s="26">
        <f t="shared" si="1"/>
        <v>23</v>
      </c>
      <c r="B36" s="75" t="s">
        <v>66</v>
      </c>
      <c r="C36" s="12" t="s">
        <v>259</v>
      </c>
      <c r="D36" s="18">
        <v>1594</v>
      </c>
      <c r="E36" s="18"/>
      <c r="F36" s="71"/>
    </row>
    <row r="37" spans="1:6" ht="16.5" customHeight="1">
      <c r="A37" s="26">
        <f t="shared" si="1"/>
        <v>23</v>
      </c>
      <c r="B37" s="75" t="s">
        <v>67</v>
      </c>
      <c r="C37" s="12" t="s">
        <v>259</v>
      </c>
      <c r="D37" s="18">
        <v>1594</v>
      </c>
      <c r="E37" s="18"/>
      <c r="F37" s="71"/>
    </row>
    <row r="38" spans="1:6" ht="16.5" customHeight="1">
      <c r="A38" s="26">
        <f t="shared" si="1"/>
        <v>24</v>
      </c>
      <c r="B38" s="75" t="s">
        <v>57</v>
      </c>
      <c r="C38" s="12" t="s">
        <v>259</v>
      </c>
      <c r="D38" s="18">
        <v>1594</v>
      </c>
      <c r="E38" s="18"/>
      <c r="F38" s="71"/>
    </row>
    <row r="39" spans="1:6" ht="16.5" customHeight="1">
      <c r="A39" s="26">
        <f t="shared" si="1"/>
        <v>24</v>
      </c>
      <c r="B39" s="75" t="s">
        <v>68</v>
      </c>
      <c r="C39" s="12" t="s">
        <v>259</v>
      </c>
      <c r="D39" s="18">
        <v>84.5</v>
      </c>
      <c r="E39" s="18"/>
      <c r="F39" s="71"/>
    </row>
    <row r="40" spans="1:6" ht="16.5" customHeight="1">
      <c r="A40" s="26">
        <f t="shared" si="1"/>
        <v>25</v>
      </c>
      <c r="B40" s="75" t="s">
        <v>69</v>
      </c>
      <c r="C40" s="12" t="s">
        <v>259</v>
      </c>
      <c r="D40" s="18">
        <v>156</v>
      </c>
      <c r="E40" s="18"/>
      <c r="F40" s="71"/>
    </row>
    <row r="41" spans="1:6" ht="16.5">
      <c r="A41" s="26">
        <f t="shared" si="1"/>
        <v>25</v>
      </c>
      <c r="B41" s="75" t="s">
        <v>70</v>
      </c>
      <c r="C41" s="12" t="s">
        <v>259</v>
      </c>
      <c r="D41" s="13">
        <v>227</v>
      </c>
      <c r="E41" s="13"/>
      <c r="F41" s="71"/>
    </row>
    <row r="42" spans="1:6" ht="16.5" customHeight="1">
      <c r="A42" s="26">
        <f t="shared" si="1"/>
        <v>26</v>
      </c>
      <c r="B42" s="75" t="s">
        <v>71</v>
      </c>
      <c r="C42" s="31" t="s">
        <v>259</v>
      </c>
      <c r="D42" s="13">
        <v>82</v>
      </c>
      <c r="E42" s="13"/>
      <c r="F42" s="71"/>
    </row>
    <row r="43" spans="1:6" ht="14.25" customHeight="1">
      <c r="A43" s="26">
        <f t="shared" si="1"/>
        <v>26</v>
      </c>
      <c r="B43" s="75" t="s">
        <v>55</v>
      </c>
      <c r="C43" s="12" t="s">
        <v>258</v>
      </c>
      <c r="D43" s="25">
        <v>71</v>
      </c>
      <c r="E43" s="18"/>
      <c r="F43" s="71"/>
    </row>
    <row r="44" spans="1:6" ht="16.5">
      <c r="A44" s="26">
        <f t="shared" si="1"/>
        <v>27</v>
      </c>
      <c r="B44" s="75" t="s">
        <v>56</v>
      </c>
      <c r="C44" s="12" t="s">
        <v>259</v>
      </c>
      <c r="D44" s="18">
        <v>1177</v>
      </c>
      <c r="E44" s="18"/>
      <c r="F44" s="71"/>
    </row>
    <row r="45" spans="1:6" ht="31.5" customHeight="1">
      <c r="A45" s="26">
        <f t="shared" si="1"/>
        <v>27</v>
      </c>
      <c r="B45" s="75" t="s">
        <v>72</v>
      </c>
      <c r="C45" s="31" t="s">
        <v>259</v>
      </c>
      <c r="D45" s="13">
        <v>646</v>
      </c>
      <c r="E45" s="13"/>
      <c r="F45" s="71"/>
    </row>
    <row r="46" spans="1:6" ht="14.25">
      <c r="A46" s="26">
        <f t="shared" si="1"/>
        <v>28</v>
      </c>
      <c r="B46" s="75" t="s">
        <v>73</v>
      </c>
      <c r="C46" s="31" t="s">
        <v>42</v>
      </c>
      <c r="D46" s="18">
        <v>2</v>
      </c>
      <c r="E46" s="13"/>
      <c r="F46" s="71"/>
    </row>
    <row r="47" spans="1:6" ht="14.25" customHeight="1">
      <c r="A47" s="26">
        <f t="shared" si="1"/>
        <v>28</v>
      </c>
      <c r="B47" s="75" t="s">
        <v>74</v>
      </c>
      <c r="C47" s="31" t="s">
        <v>42</v>
      </c>
      <c r="D47" s="27">
        <v>2</v>
      </c>
      <c r="E47" s="13"/>
      <c r="F47" s="71"/>
    </row>
    <row r="48" spans="1:6" ht="30.75" customHeight="1">
      <c r="A48" s="26">
        <f t="shared" si="1"/>
        <v>29</v>
      </c>
      <c r="B48" s="75" t="s">
        <v>75</v>
      </c>
      <c r="C48" s="31" t="s">
        <v>42</v>
      </c>
      <c r="D48" s="27">
        <v>100</v>
      </c>
      <c r="E48" s="13"/>
      <c r="F48" s="71"/>
    </row>
    <row r="49" spans="1:6" ht="16.5" customHeight="1">
      <c r="A49" s="26">
        <f t="shared" si="1"/>
        <v>29</v>
      </c>
      <c r="B49" s="75" t="s">
        <v>76</v>
      </c>
      <c r="C49" s="12" t="s">
        <v>259</v>
      </c>
      <c r="D49" s="27">
        <v>57</v>
      </c>
      <c r="E49" s="13"/>
      <c r="F49" s="71"/>
    </row>
    <row r="50" spans="1:6" ht="14.25">
      <c r="A50" s="26">
        <f t="shared" si="1"/>
        <v>30</v>
      </c>
      <c r="B50" s="75" t="s">
        <v>60</v>
      </c>
      <c r="C50" s="24" t="s">
        <v>42</v>
      </c>
      <c r="D50" s="25">
        <v>20</v>
      </c>
      <c r="E50" s="18"/>
      <c r="F50" s="71"/>
    </row>
    <row r="51" spans="1:6" ht="14.25">
      <c r="A51" s="26">
        <f t="shared" si="1"/>
        <v>30</v>
      </c>
      <c r="B51" s="75" t="s">
        <v>77</v>
      </c>
      <c r="C51" s="12" t="s">
        <v>41</v>
      </c>
      <c r="D51" s="12">
        <v>190</v>
      </c>
      <c r="E51" s="13"/>
      <c r="F51" s="71"/>
    </row>
    <row r="52" spans="1:6" ht="14.25">
      <c r="A52" s="26">
        <f t="shared" si="1"/>
        <v>31</v>
      </c>
      <c r="B52" s="75" t="s">
        <v>78</v>
      </c>
      <c r="C52" s="31" t="s">
        <v>42</v>
      </c>
      <c r="D52" s="13">
        <v>1</v>
      </c>
      <c r="E52" s="13"/>
      <c r="F52" s="71"/>
    </row>
    <row r="53" spans="1:6" ht="14.25">
      <c r="A53" s="26">
        <f t="shared" si="1"/>
        <v>31</v>
      </c>
      <c r="B53" s="75" t="s">
        <v>79</v>
      </c>
      <c r="C53" s="31" t="s">
        <v>42</v>
      </c>
      <c r="D53" s="13">
        <v>4</v>
      </c>
      <c r="E53" s="13"/>
      <c r="F53" s="71"/>
    </row>
    <row r="54" spans="1:6" ht="14.25">
      <c r="A54" s="26">
        <f t="shared" si="1"/>
        <v>32</v>
      </c>
      <c r="B54" s="75" t="s">
        <v>80</v>
      </c>
      <c r="C54" s="31" t="s">
        <v>42</v>
      </c>
      <c r="D54" s="13">
        <v>4</v>
      </c>
      <c r="E54" s="13"/>
      <c r="F54" s="71"/>
    </row>
    <row r="55" spans="1:6" ht="14.25">
      <c r="A55" s="26">
        <f t="shared" si="1"/>
        <v>32</v>
      </c>
      <c r="B55" s="75" t="s">
        <v>81</v>
      </c>
      <c r="C55" s="31" t="s">
        <v>42</v>
      </c>
      <c r="D55" s="27">
        <v>4</v>
      </c>
      <c r="E55" s="13"/>
      <c r="F55" s="71"/>
    </row>
    <row r="56" spans="1:6" ht="14.25">
      <c r="A56" s="26">
        <f t="shared" si="1"/>
        <v>33</v>
      </c>
      <c r="B56" s="75" t="s">
        <v>82</v>
      </c>
      <c r="C56" s="31" t="s">
        <v>42</v>
      </c>
      <c r="D56" s="27">
        <v>1</v>
      </c>
      <c r="E56" s="13"/>
      <c r="F56" s="71"/>
    </row>
    <row r="57" spans="1:6" ht="14.25">
      <c r="A57" s="26">
        <f t="shared" si="1"/>
        <v>33</v>
      </c>
      <c r="B57" s="75" t="s">
        <v>83</v>
      </c>
      <c r="C57" s="31" t="s">
        <v>42</v>
      </c>
      <c r="D57" s="12">
        <v>15</v>
      </c>
      <c r="E57" s="27"/>
      <c r="F57" s="71"/>
    </row>
    <row r="58" spans="1:6" ht="14.25" customHeight="1">
      <c r="A58" s="26">
        <f t="shared" si="1"/>
        <v>34</v>
      </c>
      <c r="B58" s="75" t="s">
        <v>280</v>
      </c>
      <c r="C58" s="12" t="s">
        <v>281</v>
      </c>
      <c r="D58" s="13">
        <f>(D11+D12)*0.1</f>
        <v>399.5</v>
      </c>
      <c r="E58" s="27"/>
      <c r="F58" s="71"/>
    </row>
    <row r="59" spans="1:6" ht="14.25" customHeight="1">
      <c r="A59" s="26">
        <f t="shared" si="1"/>
        <v>34</v>
      </c>
      <c r="B59" s="75" t="s">
        <v>282</v>
      </c>
      <c r="C59" s="12" t="s">
        <v>281</v>
      </c>
      <c r="D59" s="13">
        <f>(D13+D31)*1.25</f>
        <v>5025</v>
      </c>
      <c r="E59" s="27"/>
      <c r="F59" s="71"/>
    </row>
    <row r="60" spans="1:6" ht="31.5" customHeight="1">
      <c r="A60" s="26">
        <f t="shared" si="1"/>
        <v>35</v>
      </c>
      <c r="B60" s="75" t="s">
        <v>351</v>
      </c>
      <c r="C60" s="31" t="s">
        <v>42</v>
      </c>
      <c r="D60" s="18">
        <v>36</v>
      </c>
      <c r="E60" s="13"/>
      <c r="F60" s="71"/>
    </row>
    <row r="61" spans="1:6" ht="14.25" customHeight="1">
      <c r="A61" s="11"/>
      <c r="B61" s="78" t="s">
        <v>84</v>
      </c>
      <c r="C61" s="31"/>
      <c r="D61" s="18"/>
      <c r="E61" s="13"/>
      <c r="F61" s="29"/>
    </row>
    <row r="62" spans="1:6" ht="14.25">
      <c r="A62" s="26">
        <f>A60+1</f>
        <v>36</v>
      </c>
      <c r="B62" s="75" t="s">
        <v>85</v>
      </c>
      <c r="C62" s="12" t="s">
        <v>258</v>
      </c>
      <c r="D62" s="13">
        <v>13</v>
      </c>
      <c r="E62" s="18"/>
      <c r="F62" s="71"/>
    </row>
    <row r="63" spans="1:6" ht="14.25">
      <c r="A63" s="26">
        <f>A62+1</f>
        <v>37</v>
      </c>
      <c r="B63" s="75" t="s">
        <v>86</v>
      </c>
      <c r="C63" s="12" t="s">
        <v>258</v>
      </c>
      <c r="D63" s="13">
        <v>5.5</v>
      </c>
      <c r="E63" s="27"/>
      <c r="F63" s="71"/>
    </row>
    <row r="64" spans="1:6" ht="14.25">
      <c r="A64" s="26">
        <f t="shared" ref="A64:A85" si="2">A63+1</f>
        <v>38</v>
      </c>
      <c r="B64" s="75" t="s">
        <v>87</v>
      </c>
      <c r="C64" s="12" t="s">
        <v>260</v>
      </c>
      <c r="D64" s="18">
        <v>38.5</v>
      </c>
      <c r="E64" s="18"/>
      <c r="F64" s="71"/>
    </row>
    <row r="65" spans="1:6" ht="14.25" customHeight="1">
      <c r="A65" s="26">
        <f t="shared" si="2"/>
        <v>39</v>
      </c>
      <c r="B65" s="75" t="s">
        <v>88</v>
      </c>
      <c r="C65" s="12" t="s">
        <v>260</v>
      </c>
      <c r="D65" s="18">
        <v>19</v>
      </c>
      <c r="E65" s="18"/>
      <c r="F65" s="71"/>
    </row>
    <row r="66" spans="1:6" ht="28.5">
      <c r="A66" s="26">
        <f t="shared" si="2"/>
        <v>40</v>
      </c>
      <c r="B66" s="75" t="s">
        <v>89</v>
      </c>
      <c r="C66" s="12" t="s">
        <v>260</v>
      </c>
      <c r="D66" s="18">
        <v>19.5</v>
      </c>
      <c r="E66" s="18"/>
      <c r="F66" s="71"/>
    </row>
    <row r="67" spans="1:6" ht="14.25">
      <c r="A67" s="26">
        <f t="shared" si="2"/>
        <v>41</v>
      </c>
      <c r="B67" s="75" t="s">
        <v>90</v>
      </c>
      <c r="C67" s="12" t="s">
        <v>260</v>
      </c>
      <c r="D67" s="18">
        <v>10.5</v>
      </c>
      <c r="E67" s="18"/>
      <c r="F67" s="71"/>
    </row>
    <row r="68" spans="1:6" ht="14.25">
      <c r="A68" s="26">
        <f t="shared" si="2"/>
        <v>42</v>
      </c>
      <c r="B68" s="75" t="s">
        <v>91</v>
      </c>
      <c r="C68" s="12"/>
      <c r="D68" s="18"/>
      <c r="E68" s="18"/>
      <c r="F68" s="71"/>
    </row>
    <row r="69" spans="1:6" ht="14.25">
      <c r="A69" s="26">
        <f t="shared" si="2"/>
        <v>43</v>
      </c>
      <c r="B69" s="75" t="s">
        <v>92</v>
      </c>
      <c r="C69" s="12" t="s">
        <v>260</v>
      </c>
      <c r="D69" s="18">
        <v>9.5</v>
      </c>
      <c r="E69" s="18"/>
      <c r="F69" s="71"/>
    </row>
    <row r="70" spans="1:6" ht="14.25">
      <c r="A70" s="26">
        <f t="shared" si="2"/>
        <v>44</v>
      </c>
      <c r="B70" s="75" t="s">
        <v>93</v>
      </c>
      <c r="C70" s="12" t="s">
        <v>41</v>
      </c>
      <c r="D70" s="18">
        <v>6</v>
      </c>
      <c r="E70" s="18"/>
      <c r="F70" s="71"/>
    </row>
    <row r="71" spans="1:6" ht="14.25">
      <c r="A71" s="26">
        <f t="shared" si="2"/>
        <v>45</v>
      </c>
      <c r="B71" s="75" t="s">
        <v>94</v>
      </c>
      <c r="C71" s="12" t="s">
        <v>41</v>
      </c>
      <c r="D71" s="18">
        <v>3</v>
      </c>
      <c r="E71" s="18"/>
      <c r="F71" s="71"/>
    </row>
    <row r="72" spans="1:6" ht="16.5" customHeight="1">
      <c r="A72" s="26">
        <f t="shared" si="2"/>
        <v>46</v>
      </c>
      <c r="B72" s="75" t="s">
        <v>95</v>
      </c>
      <c r="C72" s="12" t="s">
        <v>260</v>
      </c>
      <c r="D72" s="18">
        <v>86</v>
      </c>
      <c r="E72" s="18"/>
      <c r="F72" s="71"/>
    </row>
    <row r="73" spans="1:6" ht="16.5">
      <c r="A73" s="26">
        <f t="shared" si="2"/>
        <v>47</v>
      </c>
      <c r="B73" s="75" t="s">
        <v>96</v>
      </c>
      <c r="C73" s="12" t="s">
        <v>259</v>
      </c>
      <c r="D73" s="18">
        <v>19</v>
      </c>
      <c r="E73" s="18"/>
      <c r="F73" s="71"/>
    </row>
    <row r="74" spans="1:6" ht="16.5">
      <c r="A74" s="26">
        <f t="shared" si="2"/>
        <v>48</v>
      </c>
      <c r="B74" s="75" t="s">
        <v>97</v>
      </c>
      <c r="C74" s="12" t="s">
        <v>259</v>
      </c>
      <c r="D74" s="18">
        <v>61.5</v>
      </c>
      <c r="E74" s="18"/>
      <c r="F74" s="71"/>
    </row>
    <row r="75" spans="1:6" ht="14.25">
      <c r="A75" s="26">
        <f t="shared" si="2"/>
        <v>49</v>
      </c>
      <c r="B75" s="75" t="s">
        <v>98</v>
      </c>
      <c r="C75" s="12" t="s">
        <v>41</v>
      </c>
      <c r="D75" s="18">
        <v>32</v>
      </c>
      <c r="E75" s="18"/>
      <c r="F75" s="71"/>
    </row>
    <row r="76" spans="1:6" ht="14.25" customHeight="1">
      <c r="A76" s="26">
        <f t="shared" si="2"/>
        <v>50</v>
      </c>
      <c r="B76" s="75" t="s">
        <v>99</v>
      </c>
      <c r="C76" s="12" t="s">
        <v>259</v>
      </c>
      <c r="D76" s="18">
        <v>19</v>
      </c>
      <c r="E76" s="18"/>
      <c r="F76" s="71"/>
    </row>
    <row r="77" spans="1:6" ht="36.75" customHeight="1">
      <c r="A77" s="26">
        <f t="shared" si="2"/>
        <v>51</v>
      </c>
      <c r="B77" s="75" t="s">
        <v>299</v>
      </c>
      <c r="C77" s="12" t="s">
        <v>259</v>
      </c>
      <c r="D77" s="18">
        <v>69</v>
      </c>
      <c r="E77" s="18"/>
      <c r="F77" s="71"/>
    </row>
    <row r="78" spans="1:6" ht="28.5">
      <c r="A78" s="26">
        <f t="shared" si="2"/>
        <v>52</v>
      </c>
      <c r="B78" s="75" t="s">
        <v>100</v>
      </c>
      <c r="C78" s="12" t="s">
        <v>259</v>
      </c>
      <c r="D78" s="18">
        <v>6.5</v>
      </c>
      <c r="E78" s="18"/>
      <c r="F78" s="71"/>
    </row>
    <row r="79" spans="1:6" ht="16.5">
      <c r="A79" s="26">
        <f t="shared" si="2"/>
        <v>53</v>
      </c>
      <c r="B79" s="75" t="s">
        <v>101</v>
      </c>
      <c r="C79" s="12" t="s">
        <v>259</v>
      </c>
      <c r="D79" s="18">
        <v>38.5</v>
      </c>
      <c r="E79" s="18"/>
      <c r="F79" s="71"/>
    </row>
    <row r="80" spans="1:6" ht="14.25">
      <c r="A80" s="26">
        <f t="shared" si="2"/>
        <v>54</v>
      </c>
      <c r="B80" s="75" t="s">
        <v>102</v>
      </c>
      <c r="C80" s="12" t="s">
        <v>42</v>
      </c>
      <c r="D80" s="18">
        <v>2</v>
      </c>
      <c r="E80" s="18"/>
      <c r="F80" s="71"/>
    </row>
    <row r="81" spans="1:8" ht="28.5">
      <c r="A81" s="26">
        <f t="shared" si="2"/>
        <v>55</v>
      </c>
      <c r="B81" s="75" t="s">
        <v>308</v>
      </c>
      <c r="C81" s="12" t="s">
        <v>259</v>
      </c>
      <c r="D81" s="18">
        <v>6</v>
      </c>
      <c r="E81" s="18"/>
      <c r="F81" s="71"/>
    </row>
    <row r="82" spans="1:8" ht="14.25">
      <c r="A82" s="26">
        <f t="shared" si="2"/>
        <v>56</v>
      </c>
      <c r="B82" s="75" t="s">
        <v>103</v>
      </c>
      <c r="C82" s="12" t="s">
        <v>42</v>
      </c>
      <c r="D82" s="18">
        <v>6</v>
      </c>
      <c r="E82" s="18"/>
      <c r="F82" s="71"/>
    </row>
    <row r="83" spans="1:8" ht="16.5" customHeight="1">
      <c r="A83" s="26">
        <f t="shared" si="2"/>
        <v>57</v>
      </c>
      <c r="B83" s="75" t="s">
        <v>104</v>
      </c>
      <c r="C83" s="12" t="s">
        <v>259</v>
      </c>
      <c r="D83" s="18">
        <v>1.1000000000000001</v>
      </c>
      <c r="E83" s="18"/>
      <c r="F83" s="71"/>
    </row>
    <row r="84" spans="1:8" s="30" customFormat="1" ht="16.5" customHeight="1">
      <c r="A84" s="26">
        <f t="shared" si="2"/>
        <v>58</v>
      </c>
      <c r="B84" s="75" t="s">
        <v>105</v>
      </c>
      <c r="C84" s="12" t="s">
        <v>259</v>
      </c>
      <c r="D84" s="18">
        <v>5.7</v>
      </c>
      <c r="E84" s="18"/>
      <c r="F84" s="71"/>
      <c r="H84" s="14"/>
    </row>
    <row r="85" spans="1:8" s="30" customFormat="1" ht="28.5" customHeight="1">
      <c r="A85" s="26">
        <f t="shared" si="2"/>
        <v>59</v>
      </c>
      <c r="B85" s="75" t="s">
        <v>106</v>
      </c>
      <c r="C85" s="12" t="s">
        <v>259</v>
      </c>
      <c r="D85" s="18">
        <v>2</v>
      </c>
      <c r="E85" s="18"/>
      <c r="F85" s="71"/>
      <c r="H85" s="14"/>
    </row>
    <row r="86" spans="1:8" s="30" customFormat="1" ht="15">
      <c r="A86" s="11"/>
      <c r="B86" s="78" t="s">
        <v>296</v>
      </c>
      <c r="C86" s="32"/>
      <c r="D86" s="32"/>
      <c r="E86" s="33"/>
      <c r="F86" s="72"/>
      <c r="H86" s="14"/>
    </row>
    <row r="87" spans="1:8" s="30" customFormat="1" ht="15">
      <c r="A87" s="11"/>
      <c r="B87" s="78" t="s">
        <v>288</v>
      </c>
      <c r="C87" s="32"/>
      <c r="D87" s="32"/>
      <c r="E87" s="33"/>
      <c r="F87" s="72"/>
      <c r="H87" s="14"/>
    </row>
    <row r="88" spans="1:8" s="30" customFormat="1" ht="15">
      <c r="A88" s="11"/>
      <c r="B88" s="78" t="s">
        <v>107</v>
      </c>
      <c r="C88" s="12"/>
      <c r="D88" s="18"/>
      <c r="E88" s="13"/>
      <c r="F88" s="69"/>
      <c r="H88" s="14"/>
    </row>
    <row r="89" spans="1:8" s="30" customFormat="1" ht="14.25">
      <c r="A89" s="26">
        <v>1</v>
      </c>
      <c r="B89" s="75" t="s">
        <v>108</v>
      </c>
      <c r="C89" s="12" t="s">
        <v>3</v>
      </c>
      <c r="D89" s="92">
        <v>260</v>
      </c>
      <c r="E89" s="13"/>
      <c r="F89" s="71"/>
      <c r="H89" s="14"/>
    </row>
    <row r="90" spans="1:8" s="30" customFormat="1" ht="14.25">
      <c r="A90" s="26">
        <f t="shared" ref="A90:A95" si="3">A89+1</f>
        <v>2</v>
      </c>
      <c r="B90" s="75" t="s">
        <v>109</v>
      </c>
      <c r="C90" s="12" t="s">
        <v>4</v>
      </c>
      <c r="D90" s="92">
        <v>2250</v>
      </c>
      <c r="E90" s="13"/>
      <c r="F90" s="71"/>
      <c r="H90" s="14"/>
    </row>
    <row r="91" spans="1:8" s="30" customFormat="1" ht="14.25">
      <c r="A91" s="26">
        <f t="shared" si="3"/>
        <v>3</v>
      </c>
      <c r="B91" s="75" t="s">
        <v>2</v>
      </c>
      <c r="C91" s="92" t="s">
        <v>44</v>
      </c>
      <c r="D91" s="92">
        <v>1.5</v>
      </c>
      <c r="E91" s="13"/>
      <c r="F91" s="71"/>
      <c r="H91" s="14"/>
    </row>
    <row r="92" spans="1:8" s="30" customFormat="1" ht="15.75" customHeight="1">
      <c r="A92" s="26">
        <f t="shared" si="3"/>
        <v>4</v>
      </c>
      <c r="B92" s="75" t="s">
        <v>110</v>
      </c>
      <c r="C92" s="92" t="s">
        <v>44</v>
      </c>
      <c r="D92" s="12">
        <v>38</v>
      </c>
      <c r="E92" s="13"/>
      <c r="F92" s="71"/>
      <c r="H92" s="14"/>
    </row>
    <row r="93" spans="1:8" s="30" customFormat="1" ht="14.25">
      <c r="A93" s="26">
        <f t="shared" si="3"/>
        <v>5</v>
      </c>
      <c r="B93" s="75" t="s">
        <v>111</v>
      </c>
      <c r="C93" s="12" t="s">
        <v>4</v>
      </c>
      <c r="D93" s="12">
        <v>3250</v>
      </c>
      <c r="E93" s="13"/>
      <c r="F93" s="71"/>
      <c r="H93" s="14"/>
    </row>
    <row r="94" spans="1:8" s="30" customFormat="1" ht="14.25">
      <c r="A94" s="26">
        <f t="shared" si="3"/>
        <v>6</v>
      </c>
      <c r="B94" s="75" t="s">
        <v>112</v>
      </c>
      <c r="C94" s="12" t="s">
        <v>42</v>
      </c>
      <c r="D94" s="12">
        <v>50</v>
      </c>
      <c r="E94" s="13"/>
      <c r="F94" s="71"/>
      <c r="H94" s="14"/>
    </row>
    <row r="95" spans="1:8" s="30" customFormat="1" ht="14.25">
      <c r="A95" s="26">
        <f t="shared" si="3"/>
        <v>7</v>
      </c>
      <c r="B95" s="75" t="s">
        <v>113</v>
      </c>
      <c r="C95" s="12" t="s">
        <v>4</v>
      </c>
      <c r="D95" s="12">
        <v>3250</v>
      </c>
      <c r="E95" s="13"/>
      <c r="F95" s="71"/>
      <c r="H95" s="14"/>
    </row>
    <row r="96" spans="1:8" s="30" customFormat="1" ht="14.25" customHeight="1">
      <c r="A96" s="26"/>
      <c r="B96" s="78" t="s">
        <v>114</v>
      </c>
      <c r="C96" s="12"/>
      <c r="D96" s="12"/>
      <c r="E96" s="13"/>
      <c r="F96" s="71"/>
      <c r="H96" s="14"/>
    </row>
    <row r="97" spans="1:8" s="30" customFormat="1" ht="14.25">
      <c r="A97" s="26">
        <v>1</v>
      </c>
      <c r="B97" s="75" t="s">
        <v>1</v>
      </c>
      <c r="C97" s="92" t="s">
        <v>44</v>
      </c>
      <c r="D97" s="12">
        <v>28</v>
      </c>
      <c r="E97" s="13"/>
      <c r="F97" s="71"/>
      <c r="H97" s="14"/>
    </row>
    <row r="98" spans="1:8" s="30" customFormat="1" ht="16.5">
      <c r="A98" s="26">
        <f>A97+1</f>
        <v>2</v>
      </c>
      <c r="B98" s="75" t="s">
        <v>115</v>
      </c>
      <c r="C98" s="12" t="s">
        <v>259</v>
      </c>
      <c r="D98" s="18">
        <v>20</v>
      </c>
      <c r="E98" s="13"/>
      <c r="F98" s="71"/>
      <c r="H98" s="14"/>
    </row>
    <row r="99" spans="1:8" s="30" customFormat="1" ht="16.5">
      <c r="A99" s="26">
        <f>A98+1</f>
        <v>3</v>
      </c>
      <c r="B99" s="75" t="s">
        <v>116</v>
      </c>
      <c r="C99" s="12" t="s">
        <v>259</v>
      </c>
      <c r="D99" s="92">
        <v>98</v>
      </c>
      <c r="E99" s="13"/>
      <c r="F99" s="71"/>
    </row>
    <row r="100" spans="1:8" s="30" customFormat="1" ht="14.25">
      <c r="A100" s="26">
        <f>A99+1</f>
        <v>4</v>
      </c>
      <c r="B100" s="75" t="s">
        <v>109</v>
      </c>
      <c r="C100" s="12" t="s">
        <v>4</v>
      </c>
      <c r="D100" s="12">
        <v>1670</v>
      </c>
      <c r="E100" s="13"/>
      <c r="F100" s="71"/>
    </row>
    <row r="101" spans="1:8" s="1" customFormat="1" ht="14.25">
      <c r="A101" s="26">
        <f>A100+1</f>
        <v>5</v>
      </c>
      <c r="B101" s="75" t="s">
        <v>117</v>
      </c>
      <c r="C101" s="92" t="s">
        <v>44</v>
      </c>
      <c r="D101" s="12">
        <v>16</v>
      </c>
      <c r="E101" s="13"/>
      <c r="F101" s="71"/>
    </row>
    <row r="102" spans="1:8" s="1" customFormat="1" ht="14.25">
      <c r="A102" s="26">
        <f>A101+1</f>
        <v>6</v>
      </c>
      <c r="B102" s="75" t="s">
        <v>118</v>
      </c>
      <c r="C102" s="92" t="s">
        <v>44</v>
      </c>
      <c r="D102" s="12">
        <v>15</v>
      </c>
      <c r="E102" s="13"/>
      <c r="F102" s="71"/>
    </row>
    <row r="103" spans="1:8" s="1" customFormat="1" ht="14.25" customHeight="1">
      <c r="A103" s="11"/>
      <c r="B103" s="78" t="s">
        <v>297</v>
      </c>
      <c r="C103" s="34"/>
      <c r="D103" s="34"/>
      <c r="E103" s="35"/>
      <c r="F103" s="73"/>
    </row>
    <row r="104" spans="1:8" s="1" customFormat="1" ht="15">
      <c r="A104" s="11"/>
      <c r="B104" s="78" t="s">
        <v>290</v>
      </c>
      <c r="C104" s="64"/>
      <c r="D104" s="64"/>
      <c r="E104" s="65"/>
      <c r="F104" s="74"/>
    </row>
    <row r="105" spans="1:8" s="1" customFormat="1" ht="14.25" customHeight="1">
      <c r="A105" s="26">
        <v>1</v>
      </c>
      <c r="B105" s="75" t="s">
        <v>119</v>
      </c>
      <c r="C105" s="56" t="s">
        <v>44</v>
      </c>
      <c r="D105" s="93">
        <v>518.5</v>
      </c>
      <c r="E105" s="94"/>
      <c r="F105" s="71"/>
    </row>
    <row r="106" spans="1:8" s="1" customFormat="1" ht="14.25">
      <c r="A106" s="26">
        <v>2</v>
      </c>
      <c r="B106" s="75" t="s">
        <v>274</v>
      </c>
      <c r="C106" s="56" t="s">
        <v>44</v>
      </c>
      <c r="D106" s="93">
        <v>222</v>
      </c>
      <c r="E106" s="94"/>
      <c r="F106" s="71"/>
    </row>
    <row r="107" spans="1:8" s="1" customFormat="1" ht="14.25" customHeight="1">
      <c r="A107" s="26">
        <v>3</v>
      </c>
      <c r="B107" s="75" t="s">
        <v>120</v>
      </c>
      <c r="C107" s="56" t="s">
        <v>44</v>
      </c>
      <c r="D107" s="93">
        <v>75</v>
      </c>
      <c r="E107" s="94"/>
      <c r="F107" s="71"/>
    </row>
    <row r="108" spans="1:8" s="1" customFormat="1" ht="14.25" customHeight="1">
      <c r="A108" s="26">
        <v>4</v>
      </c>
      <c r="B108" s="75" t="s">
        <v>121</v>
      </c>
      <c r="C108" s="56" t="s">
        <v>44</v>
      </c>
      <c r="D108" s="93">
        <v>222</v>
      </c>
      <c r="E108" s="94"/>
      <c r="F108" s="71"/>
    </row>
    <row r="109" spans="1:8" s="1" customFormat="1" ht="14.25">
      <c r="A109" s="26">
        <v>5</v>
      </c>
      <c r="B109" s="75" t="s">
        <v>273</v>
      </c>
      <c r="C109" s="56" t="s">
        <v>44</v>
      </c>
      <c r="D109" s="93">
        <v>222</v>
      </c>
      <c r="E109" s="94"/>
      <c r="F109" s="71"/>
    </row>
    <row r="110" spans="1:8" s="1" customFormat="1" ht="14.25">
      <c r="A110" s="26">
        <v>6</v>
      </c>
      <c r="B110" s="75" t="s">
        <v>122</v>
      </c>
      <c r="C110" s="56" t="s">
        <v>44</v>
      </c>
      <c r="D110" s="93">
        <v>222</v>
      </c>
      <c r="E110" s="94"/>
      <c r="F110" s="71"/>
    </row>
    <row r="111" spans="1:8" s="1" customFormat="1" ht="14.25">
      <c r="A111" s="26">
        <v>7</v>
      </c>
      <c r="B111" s="75" t="s">
        <v>123</v>
      </c>
      <c r="C111" s="56" t="s">
        <v>44</v>
      </c>
      <c r="D111" s="93">
        <v>542</v>
      </c>
      <c r="E111" s="94"/>
      <c r="F111" s="71"/>
    </row>
    <row r="112" spans="1:8" s="1" customFormat="1" ht="14.25" customHeight="1">
      <c r="A112" s="26">
        <v>8</v>
      </c>
      <c r="B112" s="75" t="s">
        <v>124</v>
      </c>
      <c r="C112" s="56" t="s">
        <v>44</v>
      </c>
      <c r="D112" s="93">
        <v>542</v>
      </c>
      <c r="E112" s="94"/>
      <c r="F112" s="71"/>
    </row>
    <row r="113" spans="1:6" s="1" customFormat="1" ht="14.25">
      <c r="A113" s="26">
        <v>9</v>
      </c>
      <c r="B113" s="75" t="s">
        <v>125</v>
      </c>
      <c r="C113" s="56" t="s">
        <v>126</v>
      </c>
      <c r="D113" s="57">
        <v>12</v>
      </c>
      <c r="E113" s="94"/>
      <c r="F113" s="71"/>
    </row>
    <row r="114" spans="1:6" s="1" customFormat="1" ht="14.25">
      <c r="A114" s="26">
        <v>10</v>
      </c>
      <c r="B114" s="75" t="s">
        <v>127</v>
      </c>
      <c r="C114" s="56" t="s">
        <v>44</v>
      </c>
      <c r="D114" s="93">
        <v>102</v>
      </c>
      <c r="E114" s="94"/>
      <c r="F114" s="71"/>
    </row>
    <row r="115" spans="1:6" s="1" customFormat="1" ht="14.25">
      <c r="A115" s="26">
        <v>11</v>
      </c>
      <c r="B115" s="75" t="s">
        <v>128</v>
      </c>
      <c r="C115" s="56" t="s">
        <v>44</v>
      </c>
      <c r="D115" s="93">
        <v>222</v>
      </c>
      <c r="E115" s="94"/>
      <c r="F115" s="71"/>
    </row>
    <row r="116" spans="1:6" s="1" customFormat="1" ht="14.25" customHeight="1">
      <c r="A116" s="26">
        <v>12</v>
      </c>
      <c r="B116" s="75" t="s">
        <v>129</v>
      </c>
      <c r="C116" s="56" t="s">
        <v>44</v>
      </c>
      <c r="D116" s="93">
        <v>542</v>
      </c>
      <c r="E116" s="94"/>
      <c r="F116" s="71"/>
    </row>
    <row r="117" spans="1:6" s="1" customFormat="1" ht="14.25">
      <c r="A117" s="26">
        <v>13</v>
      </c>
      <c r="B117" s="75" t="s">
        <v>130</v>
      </c>
      <c r="C117" s="56" t="s">
        <v>44</v>
      </c>
      <c r="D117" s="93">
        <v>222</v>
      </c>
      <c r="E117" s="94"/>
      <c r="F117" s="71"/>
    </row>
    <row r="118" spans="1:6" s="1" customFormat="1" ht="14.25">
      <c r="A118" s="26">
        <v>14</v>
      </c>
      <c r="B118" s="75" t="s">
        <v>131</v>
      </c>
      <c r="C118" s="56" t="s">
        <v>132</v>
      </c>
      <c r="D118" s="95" t="s">
        <v>132</v>
      </c>
      <c r="E118" s="94"/>
      <c r="F118" s="71"/>
    </row>
    <row r="119" spans="1:6" s="1" customFormat="1" ht="14.25">
      <c r="A119" s="11"/>
      <c r="B119" s="75" t="s">
        <v>133</v>
      </c>
      <c r="C119" s="56" t="s">
        <v>41</v>
      </c>
      <c r="D119" s="57">
        <v>219</v>
      </c>
      <c r="E119" s="94"/>
      <c r="F119" s="71"/>
    </row>
    <row r="120" spans="1:6" s="1" customFormat="1" ht="14.25">
      <c r="A120" s="11"/>
      <c r="B120" s="75" t="s">
        <v>134</v>
      </c>
      <c r="C120" s="56" t="s">
        <v>41</v>
      </c>
      <c r="D120" s="57">
        <v>60</v>
      </c>
      <c r="E120" s="94"/>
      <c r="F120" s="71"/>
    </row>
    <row r="121" spans="1:6" s="1" customFormat="1" ht="14.25">
      <c r="A121" s="11"/>
      <c r="B121" s="75" t="s">
        <v>135</v>
      </c>
      <c r="C121" s="56" t="s">
        <v>41</v>
      </c>
      <c r="D121" s="57">
        <v>224</v>
      </c>
      <c r="E121" s="94"/>
      <c r="F121" s="71"/>
    </row>
    <row r="122" spans="1:6" s="1" customFormat="1" ht="14.25">
      <c r="A122" s="26">
        <f>A118+1</f>
        <v>15</v>
      </c>
      <c r="B122" s="75" t="s">
        <v>136</v>
      </c>
      <c r="C122" s="56" t="s">
        <v>41</v>
      </c>
      <c r="D122" s="57">
        <v>502</v>
      </c>
      <c r="E122" s="94"/>
      <c r="F122" s="71"/>
    </row>
    <row r="123" spans="1:6" s="1" customFormat="1" ht="14.25">
      <c r="A123" s="26">
        <f>A122+1</f>
        <v>16</v>
      </c>
      <c r="B123" s="75" t="s">
        <v>137</v>
      </c>
      <c r="C123" s="56" t="s">
        <v>138</v>
      </c>
      <c r="D123" s="57">
        <v>1</v>
      </c>
      <c r="E123" s="94"/>
      <c r="F123" s="71"/>
    </row>
    <row r="124" spans="1:6" s="1" customFormat="1" ht="14.25">
      <c r="A124" s="26">
        <f>A123+1</f>
        <v>17</v>
      </c>
      <c r="B124" s="75" t="s">
        <v>139</v>
      </c>
      <c r="C124" s="56" t="s">
        <v>138</v>
      </c>
      <c r="D124" s="57">
        <v>7</v>
      </c>
      <c r="E124" s="94"/>
      <c r="F124" s="71"/>
    </row>
    <row r="125" spans="1:6" s="30" customFormat="1" ht="14.25">
      <c r="A125" s="11"/>
      <c r="B125" s="75" t="s">
        <v>135</v>
      </c>
      <c r="C125" s="56" t="s">
        <v>138</v>
      </c>
      <c r="D125" s="57">
        <v>6</v>
      </c>
      <c r="E125" s="94"/>
      <c r="F125" s="71"/>
    </row>
    <row r="126" spans="1:6" s="1" customFormat="1" ht="14.25">
      <c r="A126" s="11"/>
      <c r="B126" s="75" t="s">
        <v>140</v>
      </c>
      <c r="C126" s="56" t="s">
        <v>138</v>
      </c>
      <c r="D126" s="57">
        <v>1</v>
      </c>
      <c r="E126" s="94"/>
      <c r="F126" s="71"/>
    </row>
    <row r="127" spans="1:6" s="1" customFormat="1" ht="14.25">
      <c r="A127" s="26">
        <v>18</v>
      </c>
      <c r="B127" s="75" t="s">
        <v>141</v>
      </c>
      <c r="C127" s="56" t="s">
        <v>138</v>
      </c>
      <c r="D127" s="57">
        <v>5</v>
      </c>
      <c r="E127" s="94"/>
      <c r="F127" s="71"/>
    </row>
    <row r="128" spans="1:6" s="1" customFormat="1" ht="14.25">
      <c r="A128" s="26">
        <v>19</v>
      </c>
      <c r="B128" s="75" t="s">
        <v>142</v>
      </c>
      <c r="C128" s="56" t="s">
        <v>138</v>
      </c>
      <c r="D128" s="57">
        <v>5</v>
      </c>
      <c r="E128" s="94"/>
      <c r="F128" s="71"/>
    </row>
    <row r="129" spans="1:6" s="30" customFormat="1" ht="15" customHeight="1">
      <c r="A129" s="143" t="s">
        <v>347</v>
      </c>
      <c r="B129" s="145"/>
      <c r="C129" s="139"/>
      <c r="D129" s="139"/>
      <c r="E129" s="23"/>
      <c r="F129" s="135"/>
    </row>
    <row r="130" spans="1:6" s="30" customFormat="1" ht="15">
      <c r="A130" s="143" t="s">
        <v>348</v>
      </c>
      <c r="B130" s="144"/>
      <c r="C130" s="12"/>
      <c r="D130" s="57"/>
      <c r="E130" s="23"/>
      <c r="F130" s="135"/>
    </row>
    <row r="131" spans="1:6" s="30" customFormat="1" ht="28.5">
      <c r="A131" s="26">
        <v>1</v>
      </c>
      <c r="B131" s="75" t="s">
        <v>311</v>
      </c>
      <c r="C131" s="12" t="s">
        <v>41</v>
      </c>
      <c r="D131" s="136">
        <v>15</v>
      </c>
      <c r="E131" s="23"/>
      <c r="F131" s="51"/>
    </row>
    <row r="132" spans="1:6" s="30" customFormat="1" ht="14.25">
      <c r="A132" s="26">
        <v>2</v>
      </c>
      <c r="B132" s="75" t="s">
        <v>312</v>
      </c>
      <c r="C132" s="12" t="s">
        <v>41</v>
      </c>
      <c r="D132" s="136">
        <v>10</v>
      </c>
      <c r="E132" s="23"/>
      <c r="F132" s="51"/>
    </row>
    <row r="133" spans="1:6" s="30" customFormat="1" ht="30.75" customHeight="1">
      <c r="A133" s="26">
        <v>3</v>
      </c>
      <c r="B133" s="75" t="s">
        <v>313</v>
      </c>
      <c r="C133" s="12" t="s">
        <v>41</v>
      </c>
      <c r="D133" s="136">
        <v>10</v>
      </c>
      <c r="E133" s="23"/>
      <c r="F133" s="51"/>
    </row>
    <row r="134" spans="1:6" s="30" customFormat="1" ht="34.5" customHeight="1">
      <c r="A134" s="26">
        <v>4</v>
      </c>
      <c r="B134" s="75" t="s">
        <v>312</v>
      </c>
      <c r="C134" s="12" t="s">
        <v>41</v>
      </c>
      <c r="D134" s="136">
        <v>5</v>
      </c>
      <c r="E134" s="23"/>
      <c r="F134" s="51"/>
    </row>
    <row r="135" spans="1:6" s="30" customFormat="1" ht="28.5" customHeight="1">
      <c r="A135" s="26"/>
      <c r="B135" s="76" t="s">
        <v>314</v>
      </c>
      <c r="C135" s="12"/>
      <c r="D135" s="136"/>
      <c r="E135" s="23"/>
      <c r="F135" s="51"/>
    </row>
    <row r="136" spans="1:6" s="30" customFormat="1" ht="28.5">
      <c r="A136" s="26">
        <v>5</v>
      </c>
      <c r="B136" s="75" t="s">
        <v>315</v>
      </c>
      <c r="C136" s="12" t="s">
        <v>41</v>
      </c>
      <c r="D136" s="136">
        <v>25</v>
      </c>
      <c r="E136" s="23"/>
      <c r="F136" s="51"/>
    </row>
    <row r="137" spans="1:6" s="30" customFormat="1" ht="14.25">
      <c r="A137" s="26">
        <v>6</v>
      </c>
      <c r="B137" s="75" t="s">
        <v>312</v>
      </c>
      <c r="C137" s="12" t="s">
        <v>41</v>
      </c>
      <c r="D137" s="136">
        <v>15</v>
      </c>
      <c r="E137" s="23"/>
      <c r="F137" s="51"/>
    </row>
    <row r="138" spans="1:6" s="30" customFormat="1" ht="14.25">
      <c r="A138" s="26">
        <v>7</v>
      </c>
      <c r="B138" s="75" t="s">
        <v>316</v>
      </c>
      <c r="C138" s="12" t="s">
        <v>42</v>
      </c>
      <c r="D138" s="136">
        <v>6</v>
      </c>
      <c r="E138" s="23"/>
      <c r="F138" s="51"/>
    </row>
    <row r="139" spans="1:6" s="30" customFormat="1" ht="14.25">
      <c r="A139" s="26">
        <v>8</v>
      </c>
      <c r="B139" s="75" t="s">
        <v>316</v>
      </c>
      <c r="C139" s="12" t="s">
        <v>42</v>
      </c>
      <c r="D139" s="136">
        <v>24</v>
      </c>
      <c r="E139" s="23"/>
      <c r="F139" s="51"/>
    </row>
    <row r="140" spans="1:6" s="30" customFormat="1" ht="14.25">
      <c r="A140" s="26"/>
      <c r="B140" s="76" t="s">
        <v>317</v>
      </c>
      <c r="C140" s="12"/>
      <c r="D140" s="136"/>
      <c r="E140" s="23"/>
      <c r="F140" s="51"/>
    </row>
    <row r="141" spans="1:6" s="30" customFormat="1" ht="14.25">
      <c r="A141" s="26">
        <v>9</v>
      </c>
      <c r="B141" s="75" t="s">
        <v>318</v>
      </c>
      <c r="C141" s="12" t="s">
        <v>42</v>
      </c>
      <c r="D141" s="136">
        <v>5</v>
      </c>
      <c r="E141" s="23"/>
      <c r="F141" s="51"/>
    </row>
    <row r="142" spans="1:6" s="30" customFormat="1" ht="14.25" customHeight="1">
      <c r="A142" s="26">
        <v>10</v>
      </c>
      <c r="B142" s="75" t="s">
        <v>319</v>
      </c>
      <c r="C142" s="12" t="s">
        <v>42</v>
      </c>
      <c r="D142" s="136">
        <v>3</v>
      </c>
      <c r="E142" s="23"/>
      <c r="F142" s="51"/>
    </row>
    <row r="143" spans="1:6" s="30" customFormat="1" ht="14.25">
      <c r="A143" s="26">
        <v>11</v>
      </c>
      <c r="B143" s="75" t="s">
        <v>320</v>
      </c>
      <c r="C143" s="12" t="s">
        <v>42</v>
      </c>
      <c r="D143" s="136">
        <v>2</v>
      </c>
      <c r="E143" s="23"/>
      <c r="F143" s="51"/>
    </row>
    <row r="144" spans="1:6" s="30" customFormat="1" ht="14.25">
      <c r="A144" s="26">
        <v>12</v>
      </c>
      <c r="B144" s="75" t="s">
        <v>321</v>
      </c>
      <c r="C144" s="12" t="s">
        <v>42</v>
      </c>
      <c r="D144" s="136">
        <v>2</v>
      </c>
      <c r="E144" s="23"/>
      <c r="F144" s="51"/>
    </row>
    <row r="145" spans="1:6" s="30" customFormat="1" ht="14.25">
      <c r="A145" s="26">
        <v>13</v>
      </c>
      <c r="B145" s="75" t="s">
        <v>322</v>
      </c>
      <c r="C145" s="12" t="s">
        <v>42</v>
      </c>
      <c r="D145" s="136">
        <v>5</v>
      </c>
      <c r="E145" s="23"/>
      <c r="F145" s="51"/>
    </row>
    <row r="146" spans="1:6" s="30" customFormat="1" ht="14.25">
      <c r="A146" s="26">
        <v>14</v>
      </c>
      <c r="B146" s="75" t="s">
        <v>323</v>
      </c>
      <c r="C146" s="12" t="s">
        <v>42</v>
      </c>
      <c r="D146" s="136">
        <v>10</v>
      </c>
      <c r="E146" s="138"/>
      <c r="F146" s="51"/>
    </row>
    <row r="147" spans="1:6" s="30" customFormat="1" ht="14.25">
      <c r="A147" s="26">
        <v>15</v>
      </c>
      <c r="B147" s="75" t="s">
        <v>324</v>
      </c>
      <c r="C147" s="12" t="s">
        <v>42</v>
      </c>
      <c r="D147" s="136">
        <v>1</v>
      </c>
      <c r="E147" s="138"/>
      <c r="F147" s="51"/>
    </row>
    <row r="148" spans="1:6" s="30" customFormat="1" ht="14.25">
      <c r="A148" s="26">
        <v>16</v>
      </c>
      <c r="B148" s="75" t="s">
        <v>325</v>
      </c>
      <c r="C148" s="12" t="s">
        <v>42</v>
      </c>
      <c r="D148" s="136">
        <v>1</v>
      </c>
      <c r="E148" s="138"/>
      <c r="F148" s="51"/>
    </row>
    <row r="149" spans="1:6" s="30" customFormat="1" ht="14.25">
      <c r="A149" s="26">
        <v>17</v>
      </c>
      <c r="B149" s="75" t="s">
        <v>326</v>
      </c>
      <c r="C149" s="12" t="s">
        <v>41</v>
      </c>
      <c r="D149" s="136">
        <v>40</v>
      </c>
      <c r="E149" s="138"/>
      <c r="F149" s="51"/>
    </row>
    <row r="150" spans="1:6" s="30" customFormat="1" ht="14.25">
      <c r="A150" s="26">
        <v>18</v>
      </c>
      <c r="B150" s="75" t="s">
        <v>327</v>
      </c>
      <c r="C150" s="12"/>
      <c r="D150" s="136"/>
      <c r="E150" s="138"/>
      <c r="F150" s="51"/>
    </row>
    <row r="151" spans="1:6" s="30" customFormat="1" ht="15">
      <c r="A151" s="143" t="s">
        <v>349</v>
      </c>
      <c r="B151" s="144"/>
      <c r="C151" s="12"/>
      <c r="D151" s="136"/>
      <c r="E151" s="138"/>
      <c r="F151" s="51"/>
    </row>
    <row r="152" spans="1:6" s="30" customFormat="1" ht="28.5">
      <c r="A152" s="26">
        <v>1</v>
      </c>
      <c r="B152" s="75" t="s">
        <v>328</v>
      </c>
      <c r="C152" s="12" t="s">
        <v>41</v>
      </c>
      <c r="D152" s="136">
        <v>15</v>
      </c>
      <c r="E152" s="138"/>
      <c r="F152" s="51"/>
    </row>
    <row r="153" spans="1:6" s="30" customFormat="1" ht="14.25">
      <c r="A153" s="26">
        <v>2</v>
      </c>
      <c r="B153" s="75" t="s">
        <v>329</v>
      </c>
      <c r="C153" s="12" t="s">
        <v>41</v>
      </c>
      <c r="D153" s="136">
        <v>20</v>
      </c>
      <c r="E153" s="138"/>
      <c r="F153" s="51"/>
    </row>
    <row r="154" spans="1:6" s="30" customFormat="1" ht="14.25">
      <c r="A154" s="26">
        <v>3</v>
      </c>
      <c r="B154" s="75" t="s">
        <v>330</v>
      </c>
      <c r="C154" s="12" t="s">
        <v>41</v>
      </c>
      <c r="D154" s="136">
        <v>5</v>
      </c>
      <c r="E154" s="138"/>
      <c r="F154" s="51"/>
    </row>
    <row r="155" spans="1:6" s="30" customFormat="1" ht="14.25">
      <c r="A155" s="26">
        <v>4</v>
      </c>
      <c r="B155" s="75" t="s">
        <v>331</v>
      </c>
      <c r="C155" s="12" t="s">
        <v>41</v>
      </c>
      <c r="D155" s="136">
        <v>30</v>
      </c>
      <c r="E155" s="138"/>
      <c r="F155" s="51"/>
    </row>
    <row r="156" spans="1:6" s="30" customFormat="1" ht="14.25">
      <c r="A156" s="26">
        <v>5</v>
      </c>
      <c r="B156" s="75" t="s">
        <v>332</v>
      </c>
      <c r="C156" s="12" t="s">
        <v>41</v>
      </c>
      <c r="D156" s="136">
        <v>4</v>
      </c>
      <c r="E156" s="138"/>
      <c r="F156" s="51"/>
    </row>
    <row r="157" spans="1:6" s="30" customFormat="1" ht="14.25">
      <c r="A157" s="26">
        <v>6</v>
      </c>
      <c r="B157" s="75" t="s">
        <v>333</v>
      </c>
      <c r="C157" s="12" t="s">
        <v>42</v>
      </c>
      <c r="D157" s="136">
        <v>2</v>
      </c>
      <c r="E157" s="138"/>
      <c r="F157" s="51"/>
    </row>
    <row r="158" spans="1:6" s="30" customFormat="1" ht="14.25" customHeight="1">
      <c r="A158" s="26">
        <v>7</v>
      </c>
      <c r="B158" s="75" t="s">
        <v>334</v>
      </c>
      <c r="C158" s="12" t="s">
        <v>42</v>
      </c>
      <c r="D158" s="136">
        <v>3</v>
      </c>
      <c r="E158" s="138"/>
      <c r="F158" s="51"/>
    </row>
    <row r="159" spans="1:6" s="30" customFormat="1" ht="14.25">
      <c r="A159" s="26">
        <v>8</v>
      </c>
      <c r="B159" s="75" t="s">
        <v>335</v>
      </c>
      <c r="C159" s="12" t="s">
        <v>42</v>
      </c>
      <c r="D159" s="136">
        <v>3</v>
      </c>
      <c r="E159" s="138"/>
      <c r="F159" s="51"/>
    </row>
    <row r="160" spans="1:6" s="30" customFormat="1" ht="14.25">
      <c r="A160" s="26">
        <v>9</v>
      </c>
      <c r="B160" s="75" t="s">
        <v>336</v>
      </c>
      <c r="C160" s="12" t="s">
        <v>41</v>
      </c>
      <c r="D160" s="136">
        <v>35</v>
      </c>
      <c r="E160" s="138"/>
      <c r="F160" s="51"/>
    </row>
    <row r="161" spans="1:6" s="30" customFormat="1" ht="14.25">
      <c r="A161" s="26">
        <v>10</v>
      </c>
      <c r="B161" s="75" t="s">
        <v>337</v>
      </c>
      <c r="C161" s="12" t="s">
        <v>41</v>
      </c>
      <c r="D161" s="136">
        <v>35</v>
      </c>
      <c r="E161" s="138"/>
      <c r="F161" s="51"/>
    </row>
    <row r="162" spans="1:6" s="30" customFormat="1" ht="14.25">
      <c r="A162" s="26">
        <v>11</v>
      </c>
      <c r="B162" s="140" t="s">
        <v>338</v>
      </c>
      <c r="C162" s="12" t="s">
        <v>42</v>
      </c>
      <c r="D162" s="136">
        <v>5</v>
      </c>
      <c r="E162" s="138"/>
      <c r="F162" s="51"/>
    </row>
    <row r="163" spans="1:6" s="30" customFormat="1" ht="14.25">
      <c r="A163" s="26">
        <v>12</v>
      </c>
      <c r="B163" s="75" t="s">
        <v>339</v>
      </c>
      <c r="C163" s="12" t="s">
        <v>42</v>
      </c>
      <c r="D163" s="136">
        <v>4</v>
      </c>
      <c r="E163" s="138"/>
      <c r="F163" s="51"/>
    </row>
    <row r="164" spans="1:6" s="30" customFormat="1" ht="14.25">
      <c r="A164" s="26">
        <v>13</v>
      </c>
      <c r="B164" s="75" t="s">
        <v>340</v>
      </c>
      <c r="C164" s="12" t="s">
        <v>42</v>
      </c>
      <c r="D164" s="136">
        <v>1</v>
      </c>
      <c r="E164" s="138"/>
      <c r="F164" s="51"/>
    </row>
    <row r="165" spans="1:6" s="30" customFormat="1" ht="14.25">
      <c r="A165" s="26">
        <v>14</v>
      </c>
      <c r="B165" s="75" t="s">
        <v>341</v>
      </c>
      <c r="C165" s="12" t="s">
        <v>42</v>
      </c>
      <c r="D165" s="136">
        <v>4</v>
      </c>
      <c r="E165" s="138"/>
      <c r="F165" s="51"/>
    </row>
    <row r="166" spans="1:6" s="30" customFormat="1" ht="14.25">
      <c r="A166" s="26">
        <v>15</v>
      </c>
      <c r="B166" s="75" t="s">
        <v>342</v>
      </c>
      <c r="C166" s="12" t="s">
        <v>42</v>
      </c>
      <c r="D166" s="136">
        <v>3</v>
      </c>
      <c r="E166" s="138"/>
      <c r="F166" s="51"/>
    </row>
    <row r="167" spans="1:6" s="30" customFormat="1" ht="14.25">
      <c r="A167" s="26">
        <v>16</v>
      </c>
      <c r="B167" s="75" t="s">
        <v>343</v>
      </c>
      <c r="C167" s="12" t="s">
        <v>42</v>
      </c>
      <c r="D167" s="136">
        <v>2</v>
      </c>
      <c r="E167" s="138"/>
      <c r="F167" s="51"/>
    </row>
    <row r="168" spans="1:6" s="30" customFormat="1" ht="14.25">
      <c r="A168" s="26">
        <v>17</v>
      </c>
      <c r="B168" s="75" t="s">
        <v>344</v>
      </c>
      <c r="C168" s="12" t="s">
        <v>42</v>
      </c>
      <c r="D168" s="136">
        <v>2</v>
      </c>
      <c r="E168" s="23"/>
      <c r="F168" s="51"/>
    </row>
    <row r="169" spans="1:6" s="30" customFormat="1" ht="14.25">
      <c r="A169" s="26">
        <v>18</v>
      </c>
      <c r="B169" s="75" t="s">
        <v>345</v>
      </c>
      <c r="C169" s="12" t="s">
        <v>258</v>
      </c>
      <c r="D169" s="136">
        <v>5</v>
      </c>
      <c r="E169" s="138"/>
      <c r="F169" s="51"/>
    </row>
    <row r="170" spans="1:6" s="30" customFormat="1" ht="14.25">
      <c r="A170" s="26">
        <v>19</v>
      </c>
      <c r="B170" s="75" t="s">
        <v>346</v>
      </c>
      <c r="C170" s="12" t="s">
        <v>258</v>
      </c>
      <c r="D170" s="136">
        <v>5</v>
      </c>
      <c r="E170" s="138"/>
      <c r="F170" s="51"/>
    </row>
    <row r="171" spans="1:6" s="30" customFormat="1" ht="15">
      <c r="A171" s="11"/>
      <c r="B171" s="78" t="s">
        <v>285</v>
      </c>
      <c r="C171" s="32"/>
      <c r="D171" s="137"/>
      <c r="E171" s="65"/>
      <c r="F171" s="74"/>
    </row>
    <row r="172" spans="1:6" s="30" customFormat="1" ht="15">
      <c r="A172" s="11"/>
      <c r="B172" s="78" t="s">
        <v>5</v>
      </c>
      <c r="C172" s="64"/>
      <c r="D172" s="64"/>
      <c r="E172" s="64"/>
      <c r="F172" s="96"/>
    </row>
    <row r="173" spans="1:6" s="30" customFormat="1" ht="14.25">
      <c r="A173" s="26">
        <v>1</v>
      </c>
      <c r="B173" s="75" t="s">
        <v>7</v>
      </c>
      <c r="C173" s="12" t="s">
        <v>41</v>
      </c>
      <c r="D173" s="12">
        <v>1750</v>
      </c>
      <c r="E173" s="12"/>
      <c r="F173" s="29"/>
    </row>
    <row r="174" spans="1:6" s="30" customFormat="1" ht="14.25">
      <c r="A174" s="26">
        <v>2</v>
      </c>
      <c r="B174" s="75" t="s">
        <v>8</v>
      </c>
      <c r="C174" s="12" t="s">
        <v>41</v>
      </c>
      <c r="D174" s="12">
        <v>280</v>
      </c>
      <c r="E174" s="12"/>
      <c r="F174" s="29"/>
    </row>
    <row r="175" spans="1:6" s="30" customFormat="1" ht="29.25">
      <c r="A175" s="26">
        <v>3</v>
      </c>
      <c r="B175" s="75" t="s">
        <v>261</v>
      </c>
      <c r="C175" s="12" t="s">
        <v>41</v>
      </c>
      <c r="D175" s="12">
        <v>230</v>
      </c>
      <c r="E175" s="12"/>
      <c r="F175" s="29"/>
    </row>
    <row r="176" spans="1:6" s="1" customFormat="1" ht="28.5">
      <c r="A176" s="26">
        <v>5</v>
      </c>
      <c r="B176" s="75" t="s">
        <v>10</v>
      </c>
      <c r="C176" s="12" t="s">
        <v>42</v>
      </c>
      <c r="D176" s="12">
        <v>6</v>
      </c>
      <c r="E176" s="12"/>
      <c r="F176" s="29"/>
    </row>
    <row r="177" spans="1:12" s="1" customFormat="1" ht="28.5">
      <c r="A177" s="26">
        <v>6</v>
      </c>
      <c r="B177" s="75" t="s">
        <v>9</v>
      </c>
      <c r="C177" s="12" t="s">
        <v>42</v>
      </c>
      <c r="D177" s="12">
        <v>31</v>
      </c>
      <c r="E177" s="12"/>
      <c r="F177" s="29"/>
    </row>
    <row r="178" spans="1:12" s="1" customFormat="1" ht="28.5">
      <c r="A178" s="26">
        <v>7</v>
      </c>
      <c r="B178" s="75" t="s">
        <v>11</v>
      </c>
      <c r="C178" s="12" t="s">
        <v>42</v>
      </c>
      <c r="D178" s="12">
        <v>24</v>
      </c>
      <c r="E178" s="12"/>
      <c r="F178" s="29"/>
    </row>
    <row r="179" spans="1:12" s="1" customFormat="1" ht="42.75">
      <c r="A179" s="26">
        <v>8</v>
      </c>
      <c r="B179" s="75" t="s">
        <v>13</v>
      </c>
      <c r="C179" s="12" t="s">
        <v>42</v>
      </c>
      <c r="D179" s="12">
        <v>6</v>
      </c>
      <c r="E179" s="12"/>
      <c r="F179" s="29"/>
    </row>
    <row r="180" spans="1:12" s="1" customFormat="1" ht="42.75">
      <c r="A180" s="26">
        <v>9</v>
      </c>
      <c r="B180" s="75" t="s">
        <v>12</v>
      </c>
      <c r="C180" s="12" t="s">
        <v>42</v>
      </c>
      <c r="D180" s="12">
        <v>31</v>
      </c>
      <c r="E180" s="12"/>
      <c r="F180" s="29"/>
    </row>
    <row r="181" spans="1:12" s="1" customFormat="1" ht="14.25">
      <c r="A181" s="26">
        <v>10</v>
      </c>
      <c r="B181" s="75" t="s">
        <v>14</v>
      </c>
      <c r="C181" s="12" t="s">
        <v>41</v>
      </c>
      <c r="D181" s="12">
        <v>160</v>
      </c>
      <c r="E181" s="12"/>
      <c r="F181" s="29"/>
    </row>
    <row r="182" spans="1:12" s="1" customFormat="1" ht="14.25">
      <c r="A182" s="26">
        <v>11</v>
      </c>
      <c r="B182" s="75" t="s">
        <v>33</v>
      </c>
      <c r="C182" s="12" t="s">
        <v>41</v>
      </c>
      <c r="D182" s="12">
        <v>1650</v>
      </c>
      <c r="E182" s="12"/>
      <c r="F182" s="29"/>
    </row>
    <row r="183" spans="1:12" s="1" customFormat="1" ht="14.25">
      <c r="A183" s="26">
        <v>12</v>
      </c>
      <c r="B183" s="75" t="s">
        <v>34</v>
      </c>
      <c r="C183" s="12" t="s">
        <v>41</v>
      </c>
      <c r="D183" s="12">
        <v>460</v>
      </c>
      <c r="E183" s="12"/>
      <c r="F183" s="29"/>
    </row>
    <row r="184" spans="1:12" s="1" customFormat="1" ht="14.25">
      <c r="A184" s="26">
        <v>13</v>
      </c>
      <c r="B184" s="75" t="s">
        <v>35</v>
      </c>
      <c r="C184" s="12" t="s">
        <v>41</v>
      </c>
      <c r="D184" s="12">
        <v>10</v>
      </c>
      <c r="E184" s="12"/>
      <c r="F184" s="29"/>
    </row>
    <row r="185" spans="1:12" s="1" customFormat="1" ht="28.5">
      <c r="A185" s="128">
        <v>14</v>
      </c>
      <c r="B185" s="88" t="s">
        <v>300</v>
      </c>
      <c r="C185" s="12" t="s">
        <v>41</v>
      </c>
      <c r="D185" s="12">
        <v>230</v>
      </c>
      <c r="E185" s="12"/>
      <c r="F185" s="29"/>
    </row>
    <row r="186" spans="1:12" s="1" customFormat="1" ht="42.75">
      <c r="A186" s="26">
        <v>15</v>
      </c>
      <c r="B186" s="75" t="s">
        <v>301</v>
      </c>
      <c r="C186" s="12" t="s">
        <v>42</v>
      </c>
      <c r="D186" s="12">
        <v>24</v>
      </c>
      <c r="E186" s="12"/>
      <c r="F186" s="29"/>
    </row>
    <row r="187" spans="1:12" s="1" customFormat="1" ht="28.5">
      <c r="A187" s="26">
        <v>16</v>
      </c>
      <c r="B187" s="88" t="s">
        <v>298</v>
      </c>
      <c r="C187" s="12" t="s">
        <v>42</v>
      </c>
      <c r="D187" s="12">
        <v>38</v>
      </c>
      <c r="E187" s="12"/>
      <c r="F187" s="29"/>
    </row>
    <row r="188" spans="1:12" s="1" customFormat="1" ht="57">
      <c r="A188" s="26">
        <v>17</v>
      </c>
      <c r="B188" s="75" t="s">
        <v>302</v>
      </c>
      <c r="C188" s="12" t="s">
        <v>42</v>
      </c>
      <c r="D188" s="12">
        <v>1</v>
      </c>
      <c r="E188" s="12"/>
      <c r="F188" s="29"/>
    </row>
    <row r="189" spans="1:12" s="1" customFormat="1" ht="28.5">
      <c r="A189" s="26">
        <v>18</v>
      </c>
      <c r="B189" s="75" t="s">
        <v>36</v>
      </c>
      <c r="C189" s="12" t="s">
        <v>42</v>
      </c>
      <c r="D189" s="12">
        <v>3</v>
      </c>
      <c r="E189" s="12"/>
      <c r="F189" s="29"/>
    </row>
    <row r="190" spans="1:12" s="1" customFormat="1" ht="14.25">
      <c r="A190" s="26">
        <v>19</v>
      </c>
      <c r="B190" s="89" t="s">
        <v>37</v>
      </c>
      <c r="C190" s="12" t="s">
        <v>42</v>
      </c>
      <c r="D190" s="12">
        <v>38</v>
      </c>
      <c r="E190" s="12"/>
      <c r="F190" s="29"/>
    </row>
    <row r="191" spans="1:12" s="1" customFormat="1" ht="15">
      <c r="A191" s="38"/>
      <c r="B191" s="77" t="s">
        <v>285</v>
      </c>
      <c r="C191" s="40"/>
      <c r="D191" s="97"/>
      <c r="E191" s="98"/>
      <c r="F191" s="99"/>
      <c r="G191" s="30"/>
      <c r="H191" s="30"/>
      <c r="I191" s="134"/>
      <c r="J191" s="30"/>
      <c r="K191" s="30"/>
      <c r="L191" s="30"/>
    </row>
    <row r="192" spans="1:12" s="1" customFormat="1" ht="14.25">
      <c r="A192" s="11"/>
      <c r="B192" s="100" t="s">
        <v>156</v>
      </c>
      <c r="C192" s="12"/>
      <c r="D192" s="13"/>
      <c r="E192" s="13"/>
      <c r="F192" s="13"/>
      <c r="G192" s="30"/>
      <c r="H192" s="30"/>
      <c r="I192" s="30"/>
      <c r="J192" s="30"/>
      <c r="K192" s="30"/>
      <c r="L192" s="30"/>
    </row>
    <row r="193" spans="1:12" s="1" customFormat="1" ht="14.25">
      <c r="A193" s="3">
        <v>1</v>
      </c>
      <c r="B193" s="2" t="str">
        <f t="shared" ref="B193:B204" si="4">CONCATENATE(H194," ",I194)</f>
        <v xml:space="preserve"> Abies cephalonica  Н= 120 -140 см </v>
      </c>
      <c r="C193" s="59" t="s">
        <v>42</v>
      </c>
      <c r="D193" s="3">
        <v>4</v>
      </c>
      <c r="E193" s="48"/>
      <c r="F193" s="29"/>
      <c r="G193" s="30"/>
      <c r="H193" s="15" t="s">
        <v>156</v>
      </c>
      <c r="I193" s="4"/>
      <c r="J193" s="30"/>
      <c r="K193" s="30"/>
      <c r="L193" s="30"/>
    </row>
    <row r="194" spans="1:12" s="1" customFormat="1" ht="42.75">
      <c r="A194" s="3">
        <v>2</v>
      </c>
      <c r="B194" s="2" t="str">
        <f t="shared" si="4"/>
        <v xml:space="preserve"> Abies conclor   Н= 120-140 см</v>
      </c>
      <c r="C194" s="59" t="s">
        <v>42</v>
      </c>
      <c r="D194" s="3">
        <v>1</v>
      </c>
      <c r="E194" s="48"/>
      <c r="F194" s="29"/>
      <c r="G194" s="30"/>
      <c r="H194" s="46" t="s">
        <v>303</v>
      </c>
      <c r="I194" s="47" t="s">
        <v>143</v>
      </c>
      <c r="J194" s="30"/>
      <c r="K194" s="30"/>
      <c r="L194" s="30"/>
    </row>
    <row r="195" spans="1:12" s="1" customFormat="1" ht="28.5">
      <c r="A195" s="3">
        <v>3</v>
      </c>
      <c r="B195" s="2" t="str">
        <f t="shared" si="4"/>
        <v xml:space="preserve"> Cedrus atlantica  Н= 140-160 см</v>
      </c>
      <c r="C195" s="59" t="s">
        <v>42</v>
      </c>
      <c r="D195" s="3">
        <v>8</v>
      </c>
      <c r="E195" s="48"/>
      <c r="F195" s="29"/>
      <c r="G195" s="30"/>
      <c r="H195" s="50" t="s">
        <v>304</v>
      </c>
      <c r="I195" s="47" t="s">
        <v>144</v>
      </c>
      <c r="J195" s="30"/>
      <c r="K195" s="30"/>
      <c r="L195" s="30"/>
    </row>
    <row r="196" spans="1:12" s="1" customFormat="1" ht="28.5">
      <c r="A196" s="3">
        <v>4</v>
      </c>
      <c r="B196" s="2" t="str">
        <f t="shared" si="4"/>
        <v xml:space="preserve"> Cupressocyparis leylandii  Н= 120-130 см</v>
      </c>
      <c r="C196" s="59" t="s">
        <v>42</v>
      </c>
      <c r="D196" s="3">
        <v>5</v>
      </c>
      <c r="E196" s="49"/>
      <c r="F196" s="29"/>
      <c r="H196" s="46" t="s">
        <v>305</v>
      </c>
      <c r="I196" s="47" t="s">
        <v>145</v>
      </c>
    </row>
    <row r="197" spans="1:12" s="1" customFormat="1" ht="57">
      <c r="A197" s="3">
        <v>5</v>
      </c>
      <c r="B197" s="2" t="str">
        <f t="shared" si="4"/>
        <v xml:space="preserve"> Cupressus arizonica  Н= 120 -140 см </v>
      </c>
      <c r="C197" s="59" t="s">
        <v>42</v>
      </c>
      <c r="D197" s="3">
        <v>9</v>
      </c>
      <c r="E197" s="49"/>
      <c r="F197" s="29"/>
      <c r="H197" s="46" t="s">
        <v>306</v>
      </c>
      <c r="I197" s="47" t="s">
        <v>146</v>
      </c>
    </row>
    <row r="198" spans="1:12" s="1" customFormat="1" ht="71.25">
      <c r="A198" s="3">
        <v>6</v>
      </c>
      <c r="B198" s="2" t="str">
        <f t="shared" si="4"/>
        <v xml:space="preserve"> Picea pungens Н= 120-140 см</v>
      </c>
      <c r="C198" s="59" t="s">
        <v>42</v>
      </c>
      <c r="D198" s="3">
        <v>10</v>
      </c>
      <c r="E198" s="49"/>
      <c r="F198" s="29"/>
      <c r="H198" s="46" t="s">
        <v>147</v>
      </c>
      <c r="I198" s="47" t="s">
        <v>143</v>
      </c>
    </row>
    <row r="199" spans="1:12" s="1" customFormat="1" ht="28.5">
      <c r="A199" s="3">
        <v>7</v>
      </c>
      <c r="B199" s="2" t="str">
        <f t="shared" si="4"/>
        <v xml:space="preserve"> Pinus nigra Н= 150-170 см</v>
      </c>
      <c r="C199" s="59" t="s">
        <v>42</v>
      </c>
      <c r="D199" s="3">
        <v>2</v>
      </c>
      <c r="E199" s="49"/>
      <c r="F199" s="29"/>
      <c r="H199" s="46" t="s">
        <v>148</v>
      </c>
      <c r="I199" s="47" t="s">
        <v>144</v>
      </c>
    </row>
    <row r="200" spans="1:12" s="1" customFormat="1" ht="29.25" customHeight="1">
      <c r="A200" s="3">
        <v>8</v>
      </c>
      <c r="B200" s="2" t="str">
        <f t="shared" si="4"/>
        <v xml:space="preserve"> Pinus strobus Н= 150-170 см</v>
      </c>
      <c r="C200" s="59" t="s">
        <v>42</v>
      </c>
      <c r="D200" s="3">
        <v>1</v>
      </c>
      <c r="E200" s="49"/>
      <c r="F200" s="29"/>
      <c r="H200" s="46" t="s">
        <v>149</v>
      </c>
      <c r="I200" s="47" t="s">
        <v>150</v>
      </c>
    </row>
    <row r="201" spans="1:12" s="1" customFormat="1" ht="32.25" customHeight="1">
      <c r="A201" s="3">
        <v>9</v>
      </c>
      <c r="B201" s="2" t="str">
        <f t="shared" si="4"/>
        <v xml:space="preserve"> Pseudotsuga menziesii Н= 120 -140 см </v>
      </c>
      <c r="C201" s="59" t="s">
        <v>42</v>
      </c>
      <c r="D201" s="3">
        <v>10</v>
      </c>
      <c r="E201" s="49"/>
      <c r="F201" s="29"/>
      <c r="H201" s="46" t="s">
        <v>151</v>
      </c>
      <c r="I201" s="47" t="s">
        <v>150</v>
      </c>
    </row>
    <row r="202" spans="1:12" s="1" customFormat="1" ht="30" customHeight="1">
      <c r="A202" s="3">
        <v>10</v>
      </c>
      <c r="B202" s="2" t="str">
        <f t="shared" si="4"/>
        <v xml:space="preserve"> Thuja gigantea  Н= 120-130 см</v>
      </c>
      <c r="C202" s="59" t="s">
        <v>42</v>
      </c>
      <c r="D202" s="3">
        <v>3</v>
      </c>
      <c r="E202" s="49"/>
      <c r="F202" s="29"/>
      <c r="H202" s="46" t="s">
        <v>152</v>
      </c>
      <c r="I202" s="47" t="s">
        <v>143</v>
      </c>
    </row>
    <row r="203" spans="1:12" s="1" customFormat="1" ht="26.25" customHeight="1">
      <c r="A203" s="3">
        <v>11</v>
      </c>
      <c r="B203" s="2" t="str">
        <f t="shared" si="4"/>
        <v xml:space="preserve"> Thuja occidetalis Н= 100-120 см</v>
      </c>
      <c r="C203" s="59" t="s">
        <v>42</v>
      </c>
      <c r="D203" s="3">
        <v>6</v>
      </c>
      <c r="E203" s="49"/>
      <c r="F203" s="29"/>
      <c r="H203" s="46" t="s">
        <v>307</v>
      </c>
      <c r="I203" s="47" t="s">
        <v>146</v>
      </c>
    </row>
    <row r="204" spans="1:12" s="1" customFormat="1" ht="42.75">
      <c r="A204" s="3">
        <v>12</v>
      </c>
      <c r="B204" s="2" t="str">
        <f t="shared" si="4"/>
        <v xml:space="preserve"> Thuja orientalis  Н= 100-120 см</v>
      </c>
      <c r="C204" s="59" t="s">
        <v>42</v>
      </c>
      <c r="D204" s="3">
        <v>11</v>
      </c>
      <c r="E204" s="49"/>
      <c r="F204" s="29"/>
      <c r="H204" s="46" t="s">
        <v>153</v>
      </c>
      <c r="I204" s="47" t="s">
        <v>154</v>
      </c>
    </row>
    <row r="205" spans="1:12" s="1" customFormat="1" ht="42.75">
      <c r="A205" s="11"/>
      <c r="B205" s="100" t="s">
        <v>157</v>
      </c>
      <c r="C205" s="60"/>
      <c r="D205" s="18"/>
      <c r="E205" s="13"/>
      <c r="F205" s="29"/>
      <c r="H205" s="46" t="s">
        <v>155</v>
      </c>
      <c r="I205" s="47" t="s">
        <v>154</v>
      </c>
    </row>
    <row r="206" spans="1:12" s="1" customFormat="1" ht="14.25">
      <c r="A206" s="26">
        <f>A204+1</f>
        <v>13</v>
      </c>
      <c r="B206" s="46" t="str">
        <f t="shared" ref="B206:B222" si="5">CONCATENATE(H207," ",I207)</f>
        <v xml:space="preserve">Acer platanoides  Н= 220 -250 см </v>
      </c>
      <c r="C206" s="59" t="s">
        <v>42</v>
      </c>
      <c r="D206" s="3">
        <v>13</v>
      </c>
      <c r="E206" s="49"/>
      <c r="F206" s="29"/>
      <c r="H206" s="16" t="s">
        <v>157</v>
      </c>
      <c r="I206" s="17"/>
    </row>
    <row r="207" spans="1:12" s="1" customFormat="1" ht="42.75">
      <c r="A207" s="3">
        <f>A206+1</f>
        <v>14</v>
      </c>
      <c r="B207" s="46" t="str">
        <f t="shared" si="5"/>
        <v>Acer pseudoplatanus Н= 220-250 см</v>
      </c>
      <c r="C207" s="59" t="s">
        <v>42</v>
      </c>
      <c r="D207" s="3">
        <v>17</v>
      </c>
      <c r="E207" s="49"/>
      <c r="F207" s="29"/>
      <c r="H207" s="46" t="s">
        <v>158</v>
      </c>
      <c r="I207" s="47" t="s">
        <v>159</v>
      </c>
    </row>
    <row r="208" spans="1:12" s="1" customFormat="1" ht="42.75">
      <c r="A208" s="3">
        <f t="shared" ref="A208:A222" si="6">A207+1</f>
        <v>15</v>
      </c>
      <c r="B208" s="46" t="str">
        <f t="shared" si="5"/>
        <v>Albizzia julibrissin Н= 200-240 см</v>
      </c>
      <c r="C208" s="59" t="s">
        <v>42</v>
      </c>
      <c r="D208" s="3">
        <v>2</v>
      </c>
      <c r="E208" s="49"/>
      <c r="F208" s="29"/>
      <c r="H208" s="46" t="s">
        <v>160</v>
      </c>
      <c r="I208" s="47" t="s">
        <v>161</v>
      </c>
    </row>
    <row r="209" spans="1:9" s="1" customFormat="1" ht="42.75">
      <c r="A209" s="3">
        <f t="shared" si="6"/>
        <v>16</v>
      </c>
      <c r="B209" s="46" t="str">
        <f t="shared" si="5"/>
        <v>Betula pendula Н= 270-300 см</v>
      </c>
      <c r="C209" s="59" t="s">
        <v>42</v>
      </c>
      <c r="D209" s="3">
        <v>8</v>
      </c>
      <c r="E209" s="49"/>
      <c r="F209" s="29"/>
      <c r="H209" s="46" t="s">
        <v>162</v>
      </c>
      <c r="I209" s="47" t="s">
        <v>163</v>
      </c>
    </row>
    <row r="210" spans="1:9" s="1" customFormat="1" ht="28.5">
      <c r="A210" s="3">
        <f t="shared" si="6"/>
        <v>17</v>
      </c>
      <c r="B210" s="46" t="str">
        <f t="shared" si="5"/>
        <v xml:space="preserve">Castanea sativa Н= 160 -180 см </v>
      </c>
      <c r="C210" s="59" t="s">
        <v>42</v>
      </c>
      <c r="D210" s="3">
        <v>16</v>
      </c>
      <c r="E210" s="49"/>
      <c r="F210" s="29"/>
      <c r="H210" s="46" t="s">
        <v>164</v>
      </c>
      <c r="I210" s="47" t="s">
        <v>165</v>
      </c>
    </row>
    <row r="211" spans="1:9" s="1" customFormat="1" ht="28.5">
      <c r="A211" s="3">
        <f t="shared" si="6"/>
        <v>18</v>
      </c>
      <c r="B211" s="46" t="str">
        <f t="shared" si="5"/>
        <v>Cercis siliquastrum Н= 160-180 см</v>
      </c>
      <c r="C211" s="59" t="s">
        <v>42</v>
      </c>
      <c r="D211" s="3">
        <v>1</v>
      </c>
      <c r="E211" s="49"/>
      <c r="F211" s="29"/>
      <c r="H211" s="46" t="s">
        <v>166</v>
      </c>
      <c r="I211" s="47" t="s">
        <v>167</v>
      </c>
    </row>
    <row r="212" spans="1:9" s="1" customFormat="1" ht="42.75">
      <c r="A212" s="3">
        <f t="shared" si="6"/>
        <v>19</v>
      </c>
      <c r="B212" s="46" t="str">
        <f t="shared" si="5"/>
        <v>Corylus colurna Н= 140-160 см</v>
      </c>
      <c r="C212" s="59" t="s">
        <v>42</v>
      </c>
      <c r="D212" s="3">
        <v>3</v>
      </c>
      <c r="E212" s="49"/>
      <c r="F212" s="29"/>
      <c r="H212" s="46" t="s">
        <v>168</v>
      </c>
      <c r="I212" s="47" t="s">
        <v>169</v>
      </c>
    </row>
    <row r="213" spans="1:9" s="1" customFormat="1" ht="28.5">
      <c r="A213" s="3">
        <f t="shared" si="6"/>
        <v>20</v>
      </c>
      <c r="B213" s="46" t="str">
        <f t="shared" si="5"/>
        <v>Fraxinus excelsior Н= 250-280 см</v>
      </c>
      <c r="C213" s="59" t="s">
        <v>42</v>
      </c>
      <c r="D213" s="3">
        <v>27</v>
      </c>
      <c r="E213" s="49"/>
      <c r="F213" s="29"/>
      <c r="H213" s="46" t="s">
        <v>170</v>
      </c>
      <c r="I213" s="47" t="s">
        <v>145</v>
      </c>
    </row>
    <row r="214" spans="1:9" s="1" customFormat="1" ht="42.75">
      <c r="A214" s="3">
        <f t="shared" si="6"/>
        <v>21</v>
      </c>
      <c r="B214" s="46" t="str">
        <f t="shared" si="5"/>
        <v xml:space="preserve">Fraxinus ornus Н= 260-280 см </v>
      </c>
      <c r="C214" s="59" t="s">
        <v>42</v>
      </c>
      <c r="D214" s="3">
        <v>29</v>
      </c>
      <c r="E214" s="49"/>
      <c r="F214" s="29"/>
      <c r="H214" s="46" t="s">
        <v>171</v>
      </c>
      <c r="I214" s="47" t="s">
        <v>172</v>
      </c>
    </row>
    <row r="215" spans="1:9" s="1" customFormat="1" ht="28.5">
      <c r="A215" s="3">
        <f t="shared" si="6"/>
        <v>22</v>
      </c>
      <c r="B215" s="46" t="str">
        <f t="shared" si="5"/>
        <v>Ginko biloba Н= 150-180 см</v>
      </c>
      <c r="C215" s="59" t="s">
        <v>42</v>
      </c>
      <c r="D215" s="3">
        <v>3</v>
      </c>
      <c r="E215" s="49"/>
      <c r="F215" s="29"/>
      <c r="H215" s="46" t="s">
        <v>173</v>
      </c>
      <c r="I215" s="47" t="s">
        <v>174</v>
      </c>
    </row>
    <row r="216" spans="1:9" s="1" customFormat="1" ht="28.5">
      <c r="A216" s="3">
        <f t="shared" si="6"/>
        <v>23</v>
      </c>
      <c r="B216" s="46" t="str">
        <f t="shared" si="5"/>
        <v>Koelreuteria paniculata  Н= 140-160 см</v>
      </c>
      <c r="C216" s="59" t="s">
        <v>42</v>
      </c>
      <c r="D216" s="3">
        <v>2</v>
      </c>
      <c r="E216" s="49"/>
      <c r="F216" s="29"/>
      <c r="H216" s="46" t="s">
        <v>175</v>
      </c>
      <c r="I216" s="47" t="s">
        <v>176</v>
      </c>
    </row>
    <row r="217" spans="1:9" s="1" customFormat="1" ht="57">
      <c r="A217" s="3">
        <f t="shared" si="6"/>
        <v>24</v>
      </c>
      <c r="B217" s="46" t="str">
        <f t="shared" si="5"/>
        <v xml:space="preserve">Liriodendron tulipifera  Н= 160 -180 см </v>
      </c>
      <c r="C217" s="59" t="s">
        <v>42</v>
      </c>
      <c r="D217" s="3">
        <v>5</v>
      </c>
      <c r="E217" s="49"/>
      <c r="F217" s="29"/>
      <c r="H217" s="46" t="s">
        <v>177</v>
      </c>
      <c r="I217" s="47" t="s">
        <v>145</v>
      </c>
    </row>
    <row r="218" spans="1:9" s="1" customFormat="1" ht="42.75">
      <c r="A218" s="3">
        <f t="shared" si="6"/>
        <v>25</v>
      </c>
      <c r="B218" s="46" t="str">
        <f t="shared" si="5"/>
        <v>Parrotia persica   Н= 180-200 см</v>
      </c>
      <c r="C218" s="59" t="s">
        <v>42</v>
      </c>
      <c r="D218" s="3">
        <v>1</v>
      </c>
      <c r="E218" s="49"/>
      <c r="F218" s="29"/>
      <c r="H218" s="46" t="s">
        <v>178</v>
      </c>
      <c r="I218" s="47" t="s">
        <v>167</v>
      </c>
    </row>
    <row r="219" spans="1:9" s="1" customFormat="1" ht="28.5">
      <c r="A219" s="3">
        <f t="shared" si="6"/>
        <v>26</v>
      </c>
      <c r="B219" s="46" t="str">
        <f t="shared" si="5"/>
        <v>Tilia tomentosa Н= 200-220 см</v>
      </c>
      <c r="C219" s="59" t="s">
        <v>42</v>
      </c>
      <c r="D219" s="3">
        <v>36</v>
      </c>
      <c r="E219" s="49"/>
      <c r="F219" s="29"/>
      <c r="H219" s="46" t="s">
        <v>179</v>
      </c>
      <c r="I219" s="47" t="s">
        <v>180</v>
      </c>
    </row>
    <row r="220" spans="1:9" s="1" customFormat="1" ht="42.75">
      <c r="A220" s="3">
        <f t="shared" si="6"/>
        <v>27</v>
      </c>
      <c r="B220" s="46" t="str">
        <f t="shared" si="5"/>
        <v>Quercus rubra Н= 220-240 см</v>
      </c>
      <c r="C220" s="59" t="s">
        <v>42</v>
      </c>
      <c r="D220" s="3">
        <v>55</v>
      </c>
      <c r="E220" s="49"/>
      <c r="F220" s="29"/>
      <c r="H220" s="46" t="s">
        <v>181</v>
      </c>
      <c r="I220" s="47" t="s">
        <v>182</v>
      </c>
    </row>
    <row r="221" spans="1:9" s="1" customFormat="1" ht="28.5">
      <c r="A221" s="3">
        <f t="shared" si="6"/>
        <v>28</v>
      </c>
      <c r="B221" s="46" t="str">
        <f t="shared" si="5"/>
        <v xml:space="preserve">Platanus orientalis Н= 230 -250 см </v>
      </c>
      <c r="C221" s="59" t="s">
        <v>42</v>
      </c>
      <c r="D221" s="3">
        <v>34</v>
      </c>
      <c r="E221" s="49"/>
      <c r="F221" s="29"/>
      <c r="H221" s="46" t="s">
        <v>183</v>
      </c>
      <c r="I221" s="47" t="s">
        <v>184</v>
      </c>
    </row>
    <row r="222" spans="1:9" s="1" customFormat="1" ht="42.75">
      <c r="A222" s="3">
        <f t="shared" si="6"/>
        <v>29</v>
      </c>
      <c r="B222" s="46" t="str">
        <f t="shared" si="5"/>
        <v xml:space="preserve">Ulmus leavis Н= 150 -170 см </v>
      </c>
      <c r="C222" s="59" t="s">
        <v>42</v>
      </c>
      <c r="D222" s="3">
        <v>2</v>
      </c>
      <c r="E222" s="49"/>
      <c r="F222" s="29"/>
      <c r="H222" s="46" t="s">
        <v>185</v>
      </c>
      <c r="I222" s="47" t="s">
        <v>186</v>
      </c>
    </row>
    <row r="223" spans="1:9" s="1" customFormat="1" ht="28.5">
      <c r="A223" s="19"/>
      <c r="B223" s="101" t="s">
        <v>211</v>
      </c>
      <c r="C223" s="59" t="s">
        <v>42</v>
      </c>
      <c r="D223" s="3"/>
      <c r="E223" s="49"/>
      <c r="F223" s="29"/>
      <c r="H223" s="46" t="s">
        <v>187</v>
      </c>
      <c r="I223" s="47" t="s">
        <v>188</v>
      </c>
    </row>
    <row r="224" spans="1:9" s="1" customFormat="1" ht="14.25">
      <c r="A224" s="26">
        <f>A222+1</f>
        <v>30</v>
      </c>
      <c r="B224" s="46" t="str">
        <f t="shared" ref="B224:B237" si="7">CONCATENATE(H225," ",I225)</f>
        <v xml:space="preserve">Juniperus horizontalis  Н= 10 – 15 см </v>
      </c>
      <c r="C224" s="59" t="s">
        <v>42</v>
      </c>
      <c r="D224" s="3">
        <v>15</v>
      </c>
      <c r="E224" s="49"/>
      <c r="F224" s="29"/>
      <c r="H224" s="20" t="s">
        <v>211</v>
      </c>
      <c r="I224" s="52"/>
    </row>
    <row r="225" spans="1:12" s="1" customFormat="1" ht="57">
      <c r="A225" s="3">
        <f>A224+1</f>
        <v>31</v>
      </c>
      <c r="B225" s="46" t="str">
        <f t="shared" si="7"/>
        <v xml:space="preserve">Juniperus sabina Н= 20- 25 см </v>
      </c>
      <c r="C225" s="59" t="s">
        <v>42</v>
      </c>
      <c r="D225" s="3">
        <v>25</v>
      </c>
      <c r="E225" s="49"/>
      <c r="F225" s="29"/>
      <c r="H225" s="46" t="s">
        <v>189</v>
      </c>
      <c r="I225" s="47" t="s">
        <v>190</v>
      </c>
    </row>
    <row r="226" spans="1:12" s="1" customFormat="1" ht="28.5">
      <c r="A226" s="3">
        <f t="shared" ref="A226:A281" si="8">A225+1</f>
        <v>32</v>
      </c>
      <c r="B226" s="46" t="str">
        <f t="shared" si="7"/>
        <v xml:space="preserve">Berberis julianae Н= 40 -50 см </v>
      </c>
      <c r="C226" s="59" t="s">
        <v>42</v>
      </c>
      <c r="D226" s="3">
        <v>35</v>
      </c>
      <c r="E226" s="49"/>
      <c r="F226" s="29"/>
      <c r="H226" s="46" t="s">
        <v>191</v>
      </c>
      <c r="I226" s="47" t="s">
        <v>192</v>
      </c>
    </row>
    <row r="227" spans="1:12" s="1" customFormat="1" ht="28.5">
      <c r="A227" s="3">
        <f t="shared" si="8"/>
        <v>33</v>
      </c>
      <c r="B227" s="46" t="str">
        <f t="shared" si="7"/>
        <v xml:space="preserve">Berberis thunbergii Н= 40 -50 см </v>
      </c>
      <c r="C227" s="59" t="s">
        <v>42</v>
      </c>
      <c r="D227" s="3">
        <v>20</v>
      </c>
      <c r="E227" s="49"/>
      <c r="F227" s="29"/>
      <c r="H227" s="46" t="s">
        <v>193</v>
      </c>
      <c r="I227" s="47" t="s">
        <v>194</v>
      </c>
    </row>
    <row r="228" spans="1:12" s="1" customFormat="1" ht="42.75">
      <c r="A228" s="3">
        <f t="shared" si="8"/>
        <v>34</v>
      </c>
      <c r="B228" s="46" t="str">
        <f t="shared" si="7"/>
        <v xml:space="preserve">Buddleia davidii  Н= 60 -80 см </v>
      </c>
      <c r="C228" s="59" t="s">
        <v>42</v>
      </c>
      <c r="D228" s="3">
        <v>30</v>
      </c>
      <c r="E228" s="49"/>
      <c r="F228" s="29"/>
      <c r="H228" s="46" t="s">
        <v>195</v>
      </c>
      <c r="I228" s="47" t="s">
        <v>194</v>
      </c>
    </row>
    <row r="229" spans="1:12" s="1" customFormat="1" ht="28.5">
      <c r="A229" s="3">
        <f t="shared" si="8"/>
        <v>35</v>
      </c>
      <c r="B229" s="46" t="str">
        <f t="shared" si="7"/>
        <v xml:space="preserve">Cornus mas Н= 60- 80 см </v>
      </c>
      <c r="C229" s="59" t="s">
        <v>42</v>
      </c>
      <c r="D229" s="3">
        <v>35</v>
      </c>
      <c r="E229" s="49"/>
      <c r="F229" s="29"/>
      <c r="H229" s="46" t="s">
        <v>256</v>
      </c>
      <c r="I229" s="47" t="s">
        <v>196</v>
      </c>
    </row>
    <row r="230" spans="1:12" s="1" customFormat="1" ht="28.5">
      <c r="A230" s="3">
        <f t="shared" si="8"/>
        <v>36</v>
      </c>
      <c r="B230" s="46" t="str">
        <f t="shared" si="7"/>
        <v xml:space="preserve">Cotunis coggigria Н= 70-90 см </v>
      </c>
      <c r="C230" s="59" t="s">
        <v>42</v>
      </c>
      <c r="D230" s="3">
        <v>36</v>
      </c>
      <c r="E230" s="49"/>
      <c r="F230" s="29"/>
      <c r="H230" s="46" t="s">
        <v>197</v>
      </c>
      <c r="I230" s="47" t="s">
        <v>198</v>
      </c>
    </row>
    <row r="231" spans="1:12" s="1" customFormat="1" ht="42.75">
      <c r="A231" s="3">
        <f t="shared" si="8"/>
        <v>37</v>
      </c>
      <c r="B231" s="46" t="str">
        <f t="shared" si="7"/>
        <v xml:space="preserve">Cotoneaster dammeri Н= 20 -30 см </v>
      </c>
      <c r="C231" s="59" t="s">
        <v>42</v>
      </c>
      <c r="D231" s="3">
        <v>60</v>
      </c>
      <c r="E231" s="49"/>
      <c r="F231" s="29"/>
      <c r="H231" s="46" t="s">
        <v>199</v>
      </c>
      <c r="I231" s="47" t="s">
        <v>200</v>
      </c>
    </row>
    <row r="232" spans="1:12" s="1" customFormat="1" ht="57">
      <c r="A232" s="3">
        <f t="shared" si="8"/>
        <v>38</v>
      </c>
      <c r="B232" s="46" t="str">
        <f t="shared" si="7"/>
        <v xml:space="preserve">Ligustrum ovalifolium Н= 60 -80 см </v>
      </c>
      <c r="C232" s="59" t="s">
        <v>42</v>
      </c>
      <c r="D232" s="3">
        <v>250</v>
      </c>
      <c r="E232" s="49"/>
      <c r="F232" s="29"/>
      <c r="H232" s="46" t="s">
        <v>201</v>
      </c>
      <c r="I232" s="47" t="s">
        <v>202</v>
      </c>
    </row>
    <row r="233" spans="1:12" s="1" customFormat="1" ht="57">
      <c r="A233" s="3">
        <f t="shared" si="8"/>
        <v>39</v>
      </c>
      <c r="B233" s="46" t="str">
        <f t="shared" si="7"/>
        <v xml:space="preserve">Mahonia aquifolium Н= 40 -50 см </v>
      </c>
      <c r="C233" s="59" t="s">
        <v>42</v>
      </c>
      <c r="D233" s="3">
        <v>40</v>
      </c>
      <c r="E233" s="49"/>
      <c r="F233" s="29"/>
      <c r="H233" s="46" t="s">
        <v>203</v>
      </c>
      <c r="I233" s="47" t="s">
        <v>196</v>
      </c>
    </row>
    <row r="234" spans="1:12" s="1" customFormat="1" ht="42.75">
      <c r="A234" s="3">
        <f t="shared" si="8"/>
        <v>40</v>
      </c>
      <c r="B234" s="46" t="str">
        <f t="shared" si="7"/>
        <v xml:space="preserve">Spiraea japonica Н= 30 -35 см </v>
      </c>
      <c r="C234" s="59" t="s">
        <v>42</v>
      </c>
      <c r="D234" s="3">
        <v>60</v>
      </c>
      <c r="E234" s="49"/>
      <c r="F234" s="29"/>
      <c r="H234" s="46" t="s">
        <v>204</v>
      </c>
      <c r="I234" s="47" t="s">
        <v>194</v>
      </c>
    </row>
    <row r="235" spans="1:12" s="1" customFormat="1" ht="28.5">
      <c r="A235" s="3">
        <f t="shared" si="8"/>
        <v>41</v>
      </c>
      <c r="B235" s="46" t="str">
        <f t="shared" si="7"/>
        <v xml:space="preserve">Spiraea x vanhouttei Н= 40 -50 см </v>
      </c>
      <c r="C235" s="59" t="s">
        <v>42</v>
      </c>
      <c r="D235" s="3">
        <v>70</v>
      </c>
      <c r="E235" s="49"/>
      <c r="F235" s="29"/>
      <c r="H235" s="46" t="s">
        <v>205</v>
      </c>
      <c r="I235" s="47" t="s">
        <v>206</v>
      </c>
    </row>
    <row r="236" spans="1:12" s="1" customFormat="1" ht="57">
      <c r="A236" s="3">
        <f t="shared" si="8"/>
        <v>42</v>
      </c>
      <c r="B236" s="46" t="str">
        <f t="shared" si="7"/>
        <v xml:space="preserve">Syringa vulgaris Н= 60 -80 см </v>
      </c>
      <c r="C236" s="59" t="s">
        <v>42</v>
      </c>
      <c r="D236" s="3">
        <v>50</v>
      </c>
      <c r="E236" s="49"/>
      <c r="F236" s="29"/>
      <c r="H236" s="46" t="s">
        <v>207</v>
      </c>
      <c r="I236" s="47" t="s">
        <v>194</v>
      </c>
    </row>
    <row r="237" spans="1:12" ht="28.5">
      <c r="A237" s="3">
        <f t="shared" si="8"/>
        <v>43</v>
      </c>
      <c r="B237" s="46" t="str">
        <f t="shared" si="7"/>
        <v xml:space="preserve">Tamarix ramosissma Н= 70 -90 см </v>
      </c>
      <c r="C237" s="59" t="s">
        <v>42</v>
      </c>
      <c r="D237" s="3">
        <v>30</v>
      </c>
      <c r="E237" s="49"/>
      <c r="F237" s="29"/>
      <c r="G237" s="1"/>
      <c r="H237" s="46" t="s">
        <v>208</v>
      </c>
      <c r="I237" s="47" t="s">
        <v>196</v>
      </c>
      <c r="J237" s="1"/>
      <c r="K237" s="1"/>
      <c r="L237" s="1"/>
    </row>
    <row r="238" spans="1:12" ht="42.75">
      <c r="A238" s="3">
        <f t="shared" si="8"/>
        <v>44</v>
      </c>
      <c r="B238" s="46" t="s">
        <v>283</v>
      </c>
      <c r="C238" s="59" t="s">
        <v>281</v>
      </c>
      <c r="D238" s="3">
        <f>14150*0.2</f>
        <v>2830</v>
      </c>
      <c r="E238" s="49"/>
      <c r="F238" s="29"/>
      <c r="G238" s="1"/>
      <c r="H238" s="46" t="s">
        <v>209</v>
      </c>
      <c r="I238" s="47" t="s">
        <v>210</v>
      </c>
      <c r="J238" s="1"/>
      <c r="K238" s="1"/>
      <c r="L238" s="1"/>
    </row>
    <row r="239" spans="1:12" ht="16.5">
      <c r="A239" s="3">
        <f t="shared" si="8"/>
        <v>45</v>
      </c>
      <c r="B239" s="63" t="s">
        <v>284</v>
      </c>
      <c r="C239" s="59" t="s">
        <v>259</v>
      </c>
      <c r="D239" s="3">
        <v>14150</v>
      </c>
      <c r="E239" s="49"/>
      <c r="F239" s="29"/>
      <c r="G239" s="1"/>
      <c r="H239" s="1"/>
      <c r="I239" s="1"/>
      <c r="J239" s="1"/>
      <c r="K239" s="1"/>
      <c r="L239" s="1"/>
    </row>
    <row r="240" spans="1:12" ht="14.25">
      <c r="A240" s="3">
        <f t="shared" si="8"/>
        <v>46</v>
      </c>
      <c r="B240" s="53" t="s">
        <v>212</v>
      </c>
      <c r="C240" s="79" t="s">
        <v>42</v>
      </c>
      <c r="D240" s="102">
        <v>69</v>
      </c>
      <c r="E240" s="103"/>
      <c r="F240" s="29"/>
      <c r="G240" s="1"/>
      <c r="H240" s="1"/>
      <c r="I240" s="1"/>
      <c r="J240" s="1"/>
      <c r="K240" s="1"/>
      <c r="L240" s="1"/>
    </row>
    <row r="241" spans="1:10" ht="14.25">
      <c r="A241" s="3">
        <f t="shared" si="8"/>
        <v>47</v>
      </c>
      <c r="B241" s="104" t="s">
        <v>213</v>
      </c>
      <c r="C241" s="105" t="s">
        <v>42</v>
      </c>
      <c r="D241" s="102">
        <v>123</v>
      </c>
      <c r="E241" s="103"/>
      <c r="F241" s="29"/>
    </row>
    <row r="242" spans="1:10" ht="28.5">
      <c r="A242" s="3">
        <f t="shared" si="8"/>
        <v>48</v>
      </c>
      <c r="B242" s="53" t="s">
        <v>214</v>
      </c>
      <c r="C242" s="106" t="s">
        <v>42</v>
      </c>
      <c r="D242" s="107">
        <v>144</v>
      </c>
      <c r="E242" s="108"/>
      <c r="F242" s="29"/>
    </row>
    <row r="243" spans="1:10" ht="14.25" customHeight="1">
      <c r="A243" s="3">
        <f t="shared" si="8"/>
        <v>49</v>
      </c>
      <c r="B243" s="53" t="s">
        <v>215</v>
      </c>
      <c r="C243" s="106" t="s">
        <v>42</v>
      </c>
      <c r="D243" s="107">
        <v>173</v>
      </c>
      <c r="E243" s="108"/>
      <c r="F243" s="29"/>
      <c r="I243" s="1"/>
      <c r="J243" s="1"/>
    </row>
    <row r="244" spans="1:10" ht="28.5">
      <c r="A244" s="3">
        <f t="shared" si="8"/>
        <v>50</v>
      </c>
      <c r="B244" s="53" t="s">
        <v>216</v>
      </c>
      <c r="C244" s="106" t="s">
        <v>42</v>
      </c>
      <c r="D244" s="107">
        <v>26</v>
      </c>
      <c r="E244" s="108"/>
      <c r="F244" s="29"/>
      <c r="I244" s="1"/>
      <c r="J244" s="1"/>
    </row>
    <row r="245" spans="1:10" ht="28.5">
      <c r="A245" s="3">
        <f t="shared" si="8"/>
        <v>51</v>
      </c>
      <c r="B245" s="53" t="s">
        <v>217</v>
      </c>
      <c r="C245" s="106" t="s">
        <v>42</v>
      </c>
      <c r="D245" s="107">
        <v>1</v>
      </c>
      <c r="E245" s="108"/>
      <c r="F245" s="29"/>
      <c r="I245" s="1"/>
      <c r="J245" s="1"/>
    </row>
    <row r="246" spans="1:10" ht="14.25">
      <c r="A246" s="3">
        <f t="shared" si="8"/>
        <v>52</v>
      </c>
      <c r="B246" s="53" t="s">
        <v>218</v>
      </c>
      <c r="C246" s="106" t="s">
        <v>42</v>
      </c>
      <c r="D246" s="102">
        <v>23</v>
      </c>
      <c r="E246" s="108"/>
      <c r="F246" s="29"/>
      <c r="I246" s="1"/>
      <c r="J246" s="1"/>
    </row>
    <row r="247" spans="1:10" ht="14.25">
      <c r="A247" s="3">
        <f t="shared" si="8"/>
        <v>53</v>
      </c>
      <c r="B247" s="58" t="s">
        <v>219</v>
      </c>
      <c r="C247" s="106" t="s">
        <v>42</v>
      </c>
      <c r="D247" s="102">
        <v>8</v>
      </c>
      <c r="E247" s="108"/>
      <c r="F247" s="29"/>
      <c r="I247" s="1"/>
      <c r="J247" s="1"/>
    </row>
    <row r="248" spans="1:10" ht="14.25">
      <c r="A248" s="3">
        <f t="shared" si="8"/>
        <v>54</v>
      </c>
      <c r="B248" s="53" t="s">
        <v>220</v>
      </c>
      <c r="C248" s="106" t="s">
        <v>42</v>
      </c>
      <c r="D248" s="102">
        <v>11</v>
      </c>
      <c r="E248" s="108"/>
      <c r="F248" s="29"/>
      <c r="I248" s="1"/>
      <c r="J248" s="1"/>
    </row>
    <row r="249" spans="1:10" ht="14.25">
      <c r="A249" s="3">
        <f t="shared" si="8"/>
        <v>55</v>
      </c>
      <c r="B249" s="53" t="s">
        <v>221</v>
      </c>
      <c r="C249" s="106" t="s">
        <v>42</v>
      </c>
      <c r="D249" s="102">
        <v>1</v>
      </c>
      <c r="E249" s="108"/>
      <c r="F249" s="29"/>
      <c r="I249" s="1"/>
      <c r="J249" s="1"/>
    </row>
    <row r="250" spans="1:10" ht="14.25">
      <c r="A250" s="3">
        <f t="shared" si="8"/>
        <v>56</v>
      </c>
      <c r="B250" s="53" t="s">
        <v>222</v>
      </c>
      <c r="C250" s="106" t="s">
        <v>42</v>
      </c>
      <c r="D250" s="102">
        <v>1</v>
      </c>
      <c r="E250" s="108"/>
      <c r="F250" s="29"/>
      <c r="I250" s="1"/>
      <c r="J250" s="1"/>
    </row>
    <row r="251" spans="1:10" ht="14.25">
      <c r="A251" s="3">
        <f t="shared" si="8"/>
        <v>57</v>
      </c>
      <c r="B251" s="53" t="s">
        <v>223</v>
      </c>
      <c r="C251" s="106" t="s">
        <v>42</v>
      </c>
      <c r="D251" s="102">
        <v>2</v>
      </c>
      <c r="E251" s="108"/>
      <c r="F251" s="29"/>
      <c r="I251" s="1"/>
      <c r="J251" s="1"/>
    </row>
    <row r="252" spans="1:10" ht="14.25">
      <c r="A252" s="3">
        <f t="shared" si="8"/>
        <v>58</v>
      </c>
      <c r="B252" s="53" t="s">
        <v>224</v>
      </c>
      <c r="C252" s="106" t="s">
        <v>42</v>
      </c>
      <c r="D252" s="102">
        <v>1</v>
      </c>
      <c r="E252" s="108"/>
      <c r="F252" s="29"/>
      <c r="I252" s="1"/>
      <c r="J252" s="1"/>
    </row>
    <row r="253" spans="1:10" ht="14.25" customHeight="1">
      <c r="A253" s="3">
        <f t="shared" si="8"/>
        <v>59</v>
      </c>
      <c r="B253" s="53" t="s">
        <v>225</v>
      </c>
      <c r="C253" s="106" t="s">
        <v>246</v>
      </c>
      <c r="D253" s="102">
        <v>300</v>
      </c>
      <c r="E253" s="103"/>
      <c r="F253" s="29"/>
      <c r="I253" s="1"/>
      <c r="J253" s="1"/>
    </row>
    <row r="254" spans="1:10" ht="14.25">
      <c r="A254" s="3">
        <f t="shared" si="8"/>
        <v>60</v>
      </c>
      <c r="B254" s="53" t="s">
        <v>226</v>
      </c>
      <c r="C254" s="106" t="s">
        <v>42</v>
      </c>
      <c r="D254" s="102">
        <v>490</v>
      </c>
      <c r="E254" s="103"/>
      <c r="F254" s="29"/>
      <c r="I254" s="1"/>
      <c r="J254" s="1"/>
    </row>
    <row r="255" spans="1:10" ht="14.25">
      <c r="A255" s="3">
        <f t="shared" si="8"/>
        <v>61</v>
      </c>
      <c r="B255" s="53" t="s">
        <v>227</v>
      </c>
      <c r="C255" s="106" t="s">
        <v>42</v>
      </c>
      <c r="D255" s="102">
        <v>628</v>
      </c>
      <c r="E255" s="103"/>
      <c r="F255" s="29"/>
      <c r="I255" s="1"/>
      <c r="J255" s="1"/>
    </row>
    <row r="256" spans="1:10" ht="14.25">
      <c r="A256" s="3">
        <f t="shared" si="8"/>
        <v>62</v>
      </c>
      <c r="B256" s="58" t="s">
        <v>228</v>
      </c>
      <c r="C256" s="106" t="s">
        <v>42</v>
      </c>
      <c r="D256" s="102">
        <v>52</v>
      </c>
      <c r="E256" s="108"/>
      <c r="F256" s="29"/>
      <c r="I256" s="1"/>
      <c r="J256" s="1"/>
    </row>
    <row r="257" spans="1:10" ht="14.25">
      <c r="A257" s="3">
        <f t="shared" si="8"/>
        <v>63</v>
      </c>
      <c r="B257" s="58" t="s">
        <v>229</v>
      </c>
      <c r="C257" s="106" t="s">
        <v>42</v>
      </c>
      <c r="D257" s="102">
        <v>5</v>
      </c>
      <c r="E257" s="108"/>
      <c r="F257" s="29"/>
      <c r="I257" s="1"/>
      <c r="J257" s="1"/>
    </row>
    <row r="258" spans="1:10" ht="14.25">
      <c r="A258" s="3">
        <f t="shared" si="8"/>
        <v>64</v>
      </c>
      <c r="B258" s="53" t="s">
        <v>230</v>
      </c>
      <c r="C258" s="106" t="s">
        <v>42</v>
      </c>
      <c r="D258" s="102">
        <v>171</v>
      </c>
      <c r="E258" s="103"/>
      <c r="F258" s="29"/>
      <c r="I258" s="1"/>
      <c r="J258" s="1"/>
    </row>
    <row r="259" spans="1:10" ht="14.25">
      <c r="A259" s="3">
        <f t="shared" si="8"/>
        <v>65</v>
      </c>
      <c r="B259" s="58" t="s">
        <v>231</v>
      </c>
      <c r="C259" s="106" t="s">
        <v>42</v>
      </c>
      <c r="D259" s="102">
        <v>1</v>
      </c>
      <c r="E259" s="108"/>
      <c r="F259" s="29"/>
      <c r="J259" s="1"/>
    </row>
    <row r="260" spans="1:10" ht="14.25">
      <c r="A260" s="3">
        <f t="shared" si="8"/>
        <v>66</v>
      </c>
      <c r="B260" s="58" t="s">
        <v>232</v>
      </c>
      <c r="C260" s="106" t="s">
        <v>42</v>
      </c>
      <c r="D260" s="102">
        <v>15</v>
      </c>
      <c r="E260" s="108"/>
      <c r="F260" s="29"/>
    </row>
    <row r="261" spans="1:10" ht="14.25">
      <c r="A261" s="3">
        <f t="shared" si="8"/>
        <v>67</v>
      </c>
      <c r="B261" s="53" t="s">
        <v>233</v>
      </c>
      <c r="C261" s="106" t="s">
        <v>42</v>
      </c>
      <c r="D261" s="102">
        <v>16</v>
      </c>
      <c r="E261" s="103"/>
      <c r="F261" s="29"/>
    </row>
    <row r="262" spans="1:10" ht="28.5">
      <c r="A262" s="3">
        <f t="shared" si="8"/>
        <v>68</v>
      </c>
      <c r="B262" s="53" t="s">
        <v>234</v>
      </c>
      <c r="C262" s="109" t="s">
        <v>42</v>
      </c>
      <c r="D262" s="102">
        <v>1</v>
      </c>
      <c r="E262" s="103"/>
      <c r="F262" s="29"/>
    </row>
    <row r="263" spans="1:10" ht="28.5">
      <c r="A263" s="3">
        <f t="shared" si="8"/>
        <v>69</v>
      </c>
      <c r="B263" s="53" t="s">
        <v>235</v>
      </c>
      <c r="C263" s="109" t="s">
        <v>42</v>
      </c>
      <c r="D263" s="102">
        <v>5</v>
      </c>
      <c r="E263" s="103"/>
      <c r="F263" s="29"/>
    </row>
    <row r="264" spans="1:10" ht="28.5">
      <c r="A264" s="3">
        <f t="shared" si="8"/>
        <v>70</v>
      </c>
      <c r="B264" s="53" t="s">
        <v>236</v>
      </c>
      <c r="C264" s="109" t="s">
        <v>42</v>
      </c>
      <c r="D264" s="102">
        <v>10</v>
      </c>
      <c r="E264" s="103"/>
      <c r="F264" s="29"/>
    </row>
    <row r="265" spans="1:10" ht="14.25">
      <c r="A265" s="3">
        <f t="shared" si="8"/>
        <v>71</v>
      </c>
      <c r="B265" s="110" t="s">
        <v>237</v>
      </c>
      <c r="C265" s="106" t="s">
        <v>42</v>
      </c>
      <c r="D265" s="102">
        <v>1</v>
      </c>
      <c r="E265" s="103"/>
      <c r="F265" s="29"/>
    </row>
    <row r="266" spans="1:10" ht="14.25">
      <c r="A266" s="3">
        <f t="shared" si="8"/>
        <v>72</v>
      </c>
      <c r="B266" s="110" t="s">
        <v>238</v>
      </c>
      <c r="C266" s="106" t="s">
        <v>42</v>
      </c>
      <c r="D266" s="102">
        <v>5</v>
      </c>
      <c r="E266" s="103"/>
      <c r="F266" s="29"/>
    </row>
    <row r="267" spans="1:10" ht="14.25">
      <c r="A267" s="3">
        <f t="shared" si="8"/>
        <v>73</v>
      </c>
      <c r="B267" s="110" t="s">
        <v>239</v>
      </c>
      <c r="C267" s="106" t="s">
        <v>42</v>
      </c>
      <c r="D267" s="102">
        <v>10</v>
      </c>
      <c r="E267" s="103"/>
      <c r="F267" s="29"/>
    </row>
    <row r="268" spans="1:10" ht="14.25">
      <c r="A268" s="3">
        <f t="shared" si="8"/>
        <v>74</v>
      </c>
      <c r="B268" s="110" t="s">
        <v>240</v>
      </c>
      <c r="C268" s="106" t="s">
        <v>42</v>
      </c>
      <c r="D268" s="102">
        <v>16</v>
      </c>
      <c r="E268" s="103"/>
      <c r="F268" s="29"/>
    </row>
    <row r="269" spans="1:10" ht="14.25">
      <c r="A269" s="3">
        <f t="shared" si="8"/>
        <v>75</v>
      </c>
      <c r="B269" s="110" t="s">
        <v>241</v>
      </c>
      <c r="C269" s="106" t="s">
        <v>42</v>
      </c>
      <c r="D269" s="102">
        <v>2</v>
      </c>
      <c r="E269" s="103"/>
      <c r="F269" s="29"/>
    </row>
    <row r="270" spans="1:10" ht="14.25">
      <c r="A270" s="3">
        <f t="shared" si="8"/>
        <v>76</v>
      </c>
      <c r="B270" s="110" t="s">
        <v>242</v>
      </c>
      <c r="C270" s="106" t="s">
        <v>42</v>
      </c>
      <c r="D270" s="102">
        <v>1</v>
      </c>
      <c r="E270" s="103"/>
      <c r="F270" s="29"/>
    </row>
    <row r="271" spans="1:10" ht="14.25">
      <c r="A271" s="3">
        <f t="shared" si="8"/>
        <v>77</v>
      </c>
      <c r="B271" s="111" t="s">
        <v>243</v>
      </c>
      <c r="C271" s="112" t="s">
        <v>246</v>
      </c>
      <c r="D271" s="113">
        <v>2000</v>
      </c>
      <c r="E271" s="114"/>
      <c r="F271" s="29"/>
    </row>
    <row r="272" spans="1:10" ht="14.25">
      <c r="A272" s="3">
        <f t="shared" si="8"/>
        <v>78</v>
      </c>
      <c r="B272" s="53" t="s">
        <v>244</v>
      </c>
      <c r="C272" s="115" t="s">
        <v>42</v>
      </c>
      <c r="D272" s="102">
        <v>70</v>
      </c>
      <c r="E272" s="103"/>
      <c r="F272" s="29"/>
    </row>
    <row r="273" spans="1:6" ht="14.25">
      <c r="A273" s="3">
        <f t="shared" si="8"/>
        <v>79</v>
      </c>
      <c r="B273" s="53" t="s">
        <v>245</v>
      </c>
      <c r="C273" s="115" t="s">
        <v>42</v>
      </c>
      <c r="D273" s="102">
        <v>1</v>
      </c>
      <c r="E273" s="103"/>
      <c r="F273" s="29"/>
    </row>
    <row r="274" spans="1:6" ht="14.25">
      <c r="A274" s="3">
        <f t="shared" si="8"/>
        <v>80</v>
      </c>
      <c r="B274" s="104" t="s">
        <v>247</v>
      </c>
      <c r="C274" s="105" t="s">
        <v>246</v>
      </c>
      <c r="D274" s="116">
        <v>6500</v>
      </c>
      <c r="E274" s="117"/>
      <c r="F274" s="29"/>
    </row>
    <row r="275" spans="1:6" ht="14.25">
      <c r="A275" s="3">
        <f t="shared" si="8"/>
        <v>81</v>
      </c>
      <c r="B275" s="53" t="s">
        <v>248</v>
      </c>
      <c r="C275" s="105" t="s">
        <v>42</v>
      </c>
      <c r="D275" s="107">
        <v>50</v>
      </c>
      <c r="E275" s="103"/>
      <c r="F275" s="29"/>
    </row>
    <row r="276" spans="1:6" ht="14.25">
      <c r="A276" s="3">
        <f t="shared" si="8"/>
        <v>82</v>
      </c>
      <c r="B276" s="53" t="s">
        <v>249</v>
      </c>
      <c r="C276" s="105" t="s">
        <v>42</v>
      </c>
      <c r="D276" s="107">
        <v>20</v>
      </c>
      <c r="E276" s="103"/>
      <c r="F276" s="29"/>
    </row>
    <row r="277" spans="1:6" ht="14.25">
      <c r="A277" s="3">
        <f t="shared" si="8"/>
        <v>83</v>
      </c>
      <c r="B277" s="53" t="s">
        <v>250</v>
      </c>
      <c r="C277" s="105" t="s">
        <v>42</v>
      </c>
      <c r="D277" s="107">
        <v>20</v>
      </c>
      <c r="E277" s="103"/>
      <c r="F277" s="29"/>
    </row>
    <row r="278" spans="1:6" ht="14.25">
      <c r="A278" s="3">
        <f t="shared" si="8"/>
        <v>84</v>
      </c>
      <c r="B278" s="53" t="s">
        <v>251</v>
      </c>
      <c r="C278" s="105" t="s">
        <v>42</v>
      </c>
      <c r="D278" s="107">
        <v>69</v>
      </c>
      <c r="E278" s="103"/>
      <c r="F278" s="29"/>
    </row>
    <row r="279" spans="1:6" ht="14.25">
      <c r="A279" s="3">
        <f t="shared" si="8"/>
        <v>85</v>
      </c>
      <c r="B279" s="53" t="s">
        <v>252</v>
      </c>
      <c r="C279" s="105" t="s">
        <v>42</v>
      </c>
      <c r="D279" s="107">
        <v>2</v>
      </c>
      <c r="E279" s="103"/>
      <c r="F279" s="29"/>
    </row>
    <row r="280" spans="1:6" ht="14.25">
      <c r="A280" s="3">
        <f t="shared" si="8"/>
        <v>86</v>
      </c>
      <c r="B280" s="53" t="s">
        <v>253</v>
      </c>
      <c r="C280" s="105" t="s">
        <v>42</v>
      </c>
      <c r="D280" s="107">
        <v>58</v>
      </c>
      <c r="E280" s="103"/>
      <c r="F280" s="29"/>
    </row>
    <row r="281" spans="1:6" ht="14.25">
      <c r="A281" s="3">
        <f t="shared" si="8"/>
        <v>87</v>
      </c>
      <c r="B281" s="53" t="s">
        <v>254</v>
      </c>
      <c r="C281" s="105" t="s">
        <v>42</v>
      </c>
      <c r="D281" s="107">
        <v>400</v>
      </c>
      <c r="E281" s="103"/>
      <c r="F281" s="29"/>
    </row>
    <row r="282" spans="1:6" ht="15">
      <c r="A282" s="11"/>
      <c r="B282" s="118" t="s">
        <v>285</v>
      </c>
      <c r="C282" s="119"/>
      <c r="D282" s="90"/>
      <c r="E282" s="56"/>
      <c r="F282" s="45"/>
    </row>
    <row r="283" spans="1:6" ht="15">
      <c r="A283" s="56"/>
      <c r="B283" s="120" t="s">
        <v>309</v>
      </c>
      <c r="C283" s="121"/>
      <c r="D283" s="121"/>
      <c r="E283" s="122"/>
      <c r="F283" s="121"/>
    </row>
    <row r="284" spans="1:6" ht="14.25">
      <c r="A284" s="56">
        <v>1</v>
      </c>
      <c r="B284" s="90" t="s">
        <v>15</v>
      </c>
      <c r="C284" s="56" t="s">
        <v>44</v>
      </c>
      <c r="D284" s="56">
        <v>4750</v>
      </c>
      <c r="E284" s="56"/>
      <c r="F284" s="29"/>
    </row>
    <row r="285" spans="1:6" ht="14.25">
      <c r="A285" s="56">
        <v>2</v>
      </c>
      <c r="B285" s="90" t="s">
        <v>16</v>
      </c>
      <c r="C285" s="56" t="s">
        <v>44</v>
      </c>
      <c r="D285" s="56">
        <v>1900</v>
      </c>
      <c r="E285" s="56"/>
      <c r="F285" s="29"/>
    </row>
    <row r="286" spans="1:6" ht="14.25">
      <c r="A286" s="81">
        <v>3</v>
      </c>
      <c r="B286" s="90" t="s">
        <v>17</v>
      </c>
      <c r="C286" s="56" t="s">
        <v>44</v>
      </c>
      <c r="D286" s="56">
        <v>6175</v>
      </c>
      <c r="E286" s="56"/>
      <c r="F286" s="29"/>
    </row>
    <row r="287" spans="1:6" ht="14.25">
      <c r="A287" s="56">
        <v>4</v>
      </c>
      <c r="B287" s="90" t="s">
        <v>18</v>
      </c>
      <c r="C287" s="56" t="s">
        <v>42</v>
      </c>
      <c r="D287" s="56">
        <v>1</v>
      </c>
      <c r="E287" s="56"/>
      <c r="F287" s="29"/>
    </row>
    <row r="288" spans="1:6" ht="14.25">
      <c r="A288" s="56">
        <v>5</v>
      </c>
      <c r="B288" s="90" t="s">
        <v>29</v>
      </c>
      <c r="C288" s="56" t="s">
        <v>42</v>
      </c>
      <c r="D288" s="56">
        <v>1</v>
      </c>
      <c r="E288" s="56"/>
      <c r="F288" s="29"/>
    </row>
    <row r="289" spans="1:6" ht="14.25">
      <c r="A289" s="56">
        <v>6</v>
      </c>
      <c r="B289" s="90" t="s">
        <v>19</v>
      </c>
      <c r="C289" s="56" t="s">
        <v>42</v>
      </c>
      <c r="D289" s="56">
        <v>10</v>
      </c>
      <c r="E289" s="56"/>
      <c r="F289" s="29"/>
    </row>
    <row r="290" spans="1:6" ht="14.25">
      <c r="A290" s="56">
        <v>7</v>
      </c>
      <c r="B290" s="82" t="s">
        <v>30</v>
      </c>
      <c r="C290" s="56"/>
      <c r="D290" s="56"/>
      <c r="E290" s="56"/>
      <c r="F290" s="29"/>
    </row>
    <row r="291" spans="1:6" ht="14.25">
      <c r="A291" s="56"/>
      <c r="B291" s="82" t="s">
        <v>20</v>
      </c>
      <c r="C291" s="56" t="s">
        <v>42</v>
      </c>
      <c r="D291" s="56">
        <v>1</v>
      </c>
      <c r="E291" s="56"/>
      <c r="F291" s="29"/>
    </row>
    <row r="292" spans="1:6" ht="14.25">
      <c r="A292" s="56"/>
      <c r="B292" s="82" t="s">
        <v>21</v>
      </c>
      <c r="C292" s="56" t="s">
        <v>42</v>
      </c>
      <c r="D292" s="56">
        <v>1</v>
      </c>
      <c r="E292" s="56"/>
      <c r="F292" s="29"/>
    </row>
    <row r="293" spans="1:6" ht="14.25">
      <c r="A293" s="56"/>
      <c r="B293" s="82" t="s">
        <v>22</v>
      </c>
      <c r="C293" s="56" t="s">
        <v>42</v>
      </c>
      <c r="D293" s="56">
        <v>1</v>
      </c>
      <c r="E293" s="56"/>
      <c r="F293" s="29"/>
    </row>
    <row r="294" spans="1:6" ht="14.25">
      <c r="A294" s="123"/>
      <c r="B294" s="84" t="s">
        <v>287</v>
      </c>
      <c r="C294" s="56" t="s">
        <v>42</v>
      </c>
      <c r="D294" s="56">
        <v>1</v>
      </c>
      <c r="E294" s="56"/>
      <c r="F294" s="29"/>
    </row>
    <row r="295" spans="1:6" ht="28.5">
      <c r="A295" s="124">
        <v>8</v>
      </c>
      <c r="B295" s="91" t="s">
        <v>31</v>
      </c>
      <c r="C295" s="56" t="s">
        <v>42</v>
      </c>
      <c r="D295" s="56">
        <v>2</v>
      </c>
      <c r="E295" s="56"/>
      <c r="F295" s="29"/>
    </row>
    <row r="296" spans="1:6" ht="14.25">
      <c r="A296" s="81">
        <v>9</v>
      </c>
      <c r="B296" s="82" t="s">
        <v>23</v>
      </c>
      <c r="C296" s="56" t="s">
        <v>3</v>
      </c>
      <c r="D296" s="56">
        <v>38</v>
      </c>
      <c r="E296" s="56"/>
      <c r="F296" s="29"/>
    </row>
    <row r="297" spans="1:6" ht="14.25">
      <c r="A297" s="56">
        <v>10</v>
      </c>
      <c r="B297" s="82" t="s">
        <v>32</v>
      </c>
      <c r="C297" s="56" t="s">
        <v>24</v>
      </c>
      <c r="D297" s="56">
        <v>590</v>
      </c>
      <c r="E297" s="56"/>
      <c r="F297" s="29"/>
    </row>
    <row r="298" spans="1:6" ht="14.25">
      <c r="A298" s="56">
        <v>11</v>
      </c>
      <c r="B298" s="82" t="s">
        <v>25</v>
      </c>
      <c r="C298" s="56" t="s">
        <v>3</v>
      </c>
      <c r="D298" s="56">
        <v>38</v>
      </c>
      <c r="E298" s="56"/>
      <c r="F298" s="29"/>
    </row>
    <row r="299" spans="1:6" ht="15">
      <c r="A299" s="11"/>
      <c r="B299" s="118" t="s">
        <v>285</v>
      </c>
      <c r="C299" s="119"/>
      <c r="D299" s="90"/>
      <c r="E299" s="56"/>
      <c r="F299" s="45"/>
    </row>
    <row r="300" spans="1:6" ht="15">
      <c r="A300" s="121"/>
      <c r="B300" s="118" t="s">
        <v>292</v>
      </c>
      <c r="C300" s="121"/>
      <c r="D300" s="121"/>
      <c r="E300" s="122"/>
      <c r="F300" s="45"/>
    </row>
    <row r="301" spans="1:6" ht="15">
      <c r="A301" s="121"/>
      <c r="B301" s="39" t="s">
        <v>40</v>
      </c>
      <c r="C301" s="121"/>
      <c r="D301" s="121"/>
      <c r="E301" s="122"/>
      <c r="F301" s="125"/>
    </row>
    <row r="302" spans="1:6" ht="15">
      <c r="A302" s="121"/>
      <c r="B302" s="39" t="s">
        <v>286</v>
      </c>
      <c r="C302" s="121"/>
      <c r="D302" s="121"/>
      <c r="E302" s="122"/>
      <c r="F302" s="125"/>
    </row>
    <row r="303" spans="1:6" ht="15">
      <c r="A303" s="121"/>
      <c r="B303" s="39" t="s">
        <v>293</v>
      </c>
      <c r="C303" s="121"/>
      <c r="D303" s="121"/>
      <c r="E303" s="122"/>
      <c r="F303" s="125"/>
    </row>
    <row r="304" spans="1:6" ht="15">
      <c r="A304" s="121"/>
      <c r="B304" s="126" t="s">
        <v>43</v>
      </c>
      <c r="C304" s="121"/>
      <c r="D304" s="121"/>
      <c r="E304" s="122"/>
      <c r="F304" s="125"/>
    </row>
    <row r="305" spans="1:6" ht="15">
      <c r="A305" s="129"/>
      <c r="B305" s="130" t="s">
        <v>352</v>
      </c>
      <c r="C305" s="129"/>
      <c r="D305" s="129"/>
      <c r="E305" s="131"/>
      <c r="F305" s="132"/>
    </row>
    <row r="306" spans="1:6">
      <c r="B306" s="141" t="s">
        <v>353</v>
      </c>
    </row>
    <row r="307" spans="1:6" ht="14.25">
      <c r="B307" s="141" t="s">
        <v>354</v>
      </c>
      <c r="D307" s="55"/>
      <c r="E307" s="37"/>
    </row>
    <row r="308" spans="1:6" ht="14.25">
      <c r="B308" s="141" t="s">
        <v>355</v>
      </c>
      <c r="D308" s="36"/>
      <c r="E308" s="54"/>
    </row>
  </sheetData>
  <mergeCells count="7">
    <mergeCell ref="A151:B151"/>
    <mergeCell ref="A129:B129"/>
    <mergeCell ref="E1:F1"/>
    <mergeCell ref="A2:E2"/>
    <mergeCell ref="A3:F3"/>
    <mergeCell ref="A4:F4"/>
    <mergeCell ref="A130:B130"/>
  </mergeCells>
  <printOptions horizontalCentered="1"/>
  <pageMargins left="0.70866141732283472" right="0.70866141732283472" top="0.82677165354330717" bottom="0.47244094488188981" header="0.31496062992125984" footer="0.31496062992125984"/>
  <pageSetup paperSize="9" orientation="landscape" horizontalDpi="150" verticalDpi="150" r:id="rId1"/>
  <headerFooter>
    <oddFooter>Стр. &amp;P от &amp;N</oddFooter>
  </headerFooter>
  <rowBreaks count="2" manualBreakCount="2">
    <brk id="101" max="16383" man="1"/>
    <brk id="171"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Работни листове</vt:lpstr>
      </vt:variant>
      <vt:variant>
        <vt:i4>2</vt:i4>
      </vt:variant>
      <vt:variant>
        <vt:lpstr>Наименувани диапазони</vt:lpstr>
      </vt:variant>
      <vt:variant>
        <vt:i4>2</vt:i4>
      </vt:variant>
    </vt:vector>
  </HeadingPairs>
  <TitlesOfParts>
    <vt:vector size="4" baseType="lpstr">
      <vt:lpstr>Рекапитулация</vt:lpstr>
      <vt:lpstr>All</vt:lpstr>
      <vt:lpstr>All!Област_печат</vt:lpstr>
      <vt:lpstr>All!Печат_заглавия</vt:lpstr>
    </vt:vector>
  </TitlesOfParts>
  <Company>OPRD Managing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Kolichestvena smetka</dc:title>
  <dc:creator>Implementation Unit</dc:creator>
  <cp:lastModifiedBy>User</cp:lastModifiedBy>
  <cp:revision>1</cp:revision>
  <cp:lastPrinted>2016-10-14T08:48:36Z</cp:lastPrinted>
  <dcterms:created xsi:type="dcterms:W3CDTF">2000-04-10T10:46:44Z</dcterms:created>
  <dcterms:modified xsi:type="dcterms:W3CDTF">2017-04-06T13:41:44Z</dcterms:modified>
</cp:coreProperties>
</file>